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ебушкина\Desktop\МЗ сад 2024\"/>
    </mc:Choice>
  </mc:AlternateContent>
  <bookViews>
    <workbookView xWindow="0" yWindow="0" windowWidth="28800" windowHeight="10935"/>
  </bookViews>
  <sheets>
    <sheet name="МЗ" sheetId="1" r:id="rId1"/>
    <sheet name="приложение" sheetId="2" r:id="rId2"/>
    <sheet name="НЗ" sheetId="3" state="hidden" r:id="rId3"/>
  </sheets>
  <externalReferences>
    <externalReference r:id="rId4"/>
  </externalReferences>
  <definedNames>
    <definedName name="_xlnm._FilterDatabase" localSheetId="0" hidden="1">МЗ!$A$175:$HG$223</definedName>
    <definedName name="Z_21BC003E_CAB1_464A_908D_72DB65C6D12F_.wvu.PrintArea" localSheetId="0" hidden="1">МЗ!$A$1:$HJ$36</definedName>
    <definedName name="Z_9E45700D_A9EA_46F1_92EE_7C2E4A271DF9_.wvu.PrintArea" localSheetId="0" hidden="1">МЗ!$A$1:$HJ$36</definedName>
    <definedName name="_xlnm.Print_Area" localSheetId="0">МЗ!$A$1:$HJ$302</definedName>
    <definedName name="_xlnm.Print_Area" localSheetId="1">приложение!$A$1:$O$177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R6" i="1" l="1"/>
  <c r="C52" i="3" l="1"/>
  <c r="C50" i="3"/>
  <c r="C49" i="3"/>
  <c r="C47" i="3"/>
  <c r="C45" i="3"/>
  <c r="C51" i="3" s="1"/>
  <c r="N43" i="3"/>
  <c r="L43" i="3"/>
  <c r="K43" i="3"/>
  <c r="M43" i="3" s="1"/>
  <c r="O43" i="3" s="1"/>
  <c r="J43" i="3"/>
  <c r="I43" i="3"/>
  <c r="H43" i="3"/>
  <c r="G43" i="3"/>
  <c r="F43" i="3"/>
  <c r="E43" i="3"/>
  <c r="D43" i="3"/>
  <c r="C43" i="3"/>
  <c r="S43" i="3" s="1"/>
  <c r="N42" i="3"/>
  <c r="L42" i="3"/>
  <c r="M42" i="3" s="1"/>
  <c r="O42" i="3" s="1"/>
  <c r="K42" i="3"/>
  <c r="J42" i="3"/>
  <c r="I42" i="3"/>
  <c r="H42" i="3"/>
  <c r="G42" i="3"/>
  <c r="F42" i="3"/>
  <c r="E42" i="3"/>
  <c r="D42" i="3"/>
  <c r="C42" i="3"/>
  <c r="U42" i="3" s="1"/>
  <c r="N41" i="3"/>
  <c r="L41" i="3"/>
  <c r="K41" i="3"/>
  <c r="J41" i="3"/>
  <c r="I41" i="3"/>
  <c r="M41" i="3" s="1"/>
  <c r="O41" i="3" s="1"/>
  <c r="H41" i="3"/>
  <c r="G41" i="3"/>
  <c r="F41" i="3"/>
  <c r="E41" i="3"/>
  <c r="D41" i="3"/>
  <c r="C41" i="3"/>
  <c r="U41" i="3" s="1"/>
  <c r="N40" i="3"/>
  <c r="S40" i="3" s="1"/>
  <c r="L40" i="3"/>
  <c r="M40" i="3" s="1"/>
  <c r="O40" i="3" s="1"/>
  <c r="K40" i="3"/>
  <c r="J40" i="3"/>
  <c r="I40" i="3"/>
  <c r="H40" i="3"/>
  <c r="G40" i="3"/>
  <c r="F40" i="3"/>
  <c r="E40" i="3"/>
  <c r="D40" i="3"/>
  <c r="C40" i="3"/>
  <c r="U40" i="3" s="1"/>
  <c r="N39" i="3"/>
  <c r="L39" i="3"/>
  <c r="K39" i="3"/>
  <c r="M39" i="3" s="1"/>
  <c r="O39" i="3" s="1"/>
  <c r="J39" i="3"/>
  <c r="I39" i="3"/>
  <c r="H39" i="3"/>
  <c r="G39" i="3"/>
  <c r="F39" i="3"/>
  <c r="E39" i="3"/>
  <c r="D39" i="3"/>
  <c r="C39" i="3"/>
  <c r="S39" i="3" s="1"/>
  <c r="N38" i="3"/>
  <c r="L38" i="3"/>
  <c r="M38" i="3" s="1"/>
  <c r="O38" i="3" s="1"/>
  <c r="K38" i="3"/>
  <c r="J38" i="3"/>
  <c r="I38" i="3"/>
  <c r="H38" i="3"/>
  <c r="G38" i="3"/>
  <c r="F38" i="3"/>
  <c r="E38" i="3"/>
  <c r="D38" i="3"/>
  <c r="C38" i="3"/>
  <c r="U38" i="3" s="1"/>
  <c r="N37" i="3"/>
  <c r="L37" i="3"/>
  <c r="M37" i="3" s="1"/>
  <c r="O37" i="3" s="1"/>
  <c r="K37" i="3"/>
  <c r="J37" i="3"/>
  <c r="I37" i="3"/>
  <c r="H37" i="3"/>
  <c r="G37" i="3"/>
  <c r="F37" i="3"/>
  <c r="E37" i="3"/>
  <c r="D37" i="3"/>
  <c r="C37" i="3"/>
  <c r="S37" i="3" s="1"/>
  <c r="N36" i="3"/>
  <c r="L36" i="3"/>
  <c r="M36" i="3" s="1"/>
  <c r="O36" i="3" s="1"/>
  <c r="K36" i="3"/>
  <c r="J36" i="3"/>
  <c r="I36" i="3"/>
  <c r="H36" i="3"/>
  <c r="G36" i="3"/>
  <c r="F36" i="3"/>
  <c r="E36" i="3"/>
  <c r="D36" i="3"/>
  <c r="C36" i="3"/>
  <c r="S36" i="3" s="1"/>
  <c r="N35" i="3"/>
  <c r="L35" i="3"/>
  <c r="M35" i="3" s="1"/>
  <c r="O35" i="3" s="1"/>
  <c r="K35" i="3"/>
  <c r="J35" i="3"/>
  <c r="I35" i="3"/>
  <c r="H35" i="3"/>
  <c r="G35" i="3"/>
  <c r="F35" i="3"/>
  <c r="E35" i="3"/>
  <c r="D35" i="3"/>
  <c r="C35" i="3"/>
  <c r="S35" i="3" s="1"/>
  <c r="N34" i="3"/>
  <c r="L34" i="3"/>
  <c r="M34" i="3" s="1"/>
  <c r="O34" i="3" s="1"/>
  <c r="K34" i="3"/>
  <c r="J34" i="3"/>
  <c r="I34" i="3"/>
  <c r="H34" i="3"/>
  <c r="G34" i="3"/>
  <c r="F34" i="3"/>
  <c r="E34" i="3"/>
  <c r="D34" i="3"/>
  <c r="C34" i="3"/>
  <c r="S34" i="3" s="1"/>
  <c r="N33" i="3"/>
  <c r="M33" i="3"/>
  <c r="O33" i="3" s="1"/>
  <c r="L33" i="3"/>
  <c r="K33" i="3"/>
  <c r="J33" i="3"/>
  <c r="I33" i="3"/>
  <c r="H33" i="3"/>
  <c r="G33" i="3"/>
  <c r="F33" i="3"/>
  <c r="E33" i="3"/>
  <c r="D33" i="3"/>
  <c r="C33" i="3"/>
  <c r="U33" i="3" s="1"/>
  <c r="N32" i="3"/>
  <c r="M32" i="3"/>
  <c r="O32" i="3" s="1"/>
  <c r="L32" i="3"/>
  <c r="K32" i="3"/>
  <c r="J32" i="3"/>
  <c r="I32" i="3"/>
  <c r="H32" i="3"/>
  <c r="G32" i="3"/>
  <c r="F32" i="3"/>
  <c r="E32" i="3"/>
  <c r="D32" i="3"/>
  <c r="C32" i="3"/>
  <c r="S32" i="3" s="1"/>
  <c r="N31" i="3"/>
  <c r="L31" i="3"/>
  <c r="K31" i="3"/>
  <c r="J31" i="3"/>
  <c r="I31" i="3"/>
  <c r="H31" i="3"/>
  <c r="G31" i="3"/>
  <c r="F31" i="3"/>
  <c r="E31" i="3"/>
  <c r="M31" i="3" s="1"/>
  <c r="O31" i="3" s="1"/>
  <c r="D31" i="3"/>
  <c r="C31" i="3"/>
  <c r="S31" i="3" s="1"/>
  <c r="N30" i="3"/>
  <c r="L30" i="3"/>
  <c r="K30" i="3"/>
  <c r="J30" i="3"/>
  <c r="I30" i="3"/>
  <c r="M30" i="3" s="1"/>
  <c r="O30" i="3" s="1"/>
  <c r="H30" i="3"/>
  <c r="G30" i="3"/>
  <c r="F30" i="3"/>
  <c r="E30" i="3"/>
  <c r="D30" i="3"/>
  <c r="C30" i="3"/>
  <c r="S30" i="3" s="1"/>
  <c r="N29" i="3"/>
  <c r="L29" i="3"/>
  <c r="K29" i="3"/>
  <c r="J29" i="3"/>
  <c r="I29" i="3"/>
  <c r="M29" i="3" s="1"/>
  <c r="O29" i="3" s="1"/>
  <c r="H29" i="3"/>
  <c r="G29" i="3"/>
  <c r="F29" i="3"/>
  <c r="E29" i="3"/>
  <c r="D29" i="3"/>
  <c r="C29" i="3"/>
  <c r="S29" i="3" s="1"/>
  <c r="S28" i="3"/>
  <c r="N27" i="3"/>
  <c r="M27" i="3"/>
  <c r="O27" i="3" s="1"/>
  <c r="L27" i="3"/>
  <c r="K27" i="3"/>
  <c r="J27" i="3"/>
  <c r="I27" i="3"/>
  <c r="H27" i="3"/>
  <c r="G27" i="3"/>
  <c r="F27" i="3"/>
  <c r="E27" i="3"/>
  <c r="D27" i="3"/>
  <c r="C27" i="3"/>
  <c r="N26" i="3"/>
  <c r="S26" i="3" s="1"/>
  <c r="L26" i="3"/>
  <c r="K26" i="3"/>
  <c r="J26" i="3"/>
  <c r="I26" i="3"/>
  <c r="M26" i="3" s="1"/>
  <c r="O26" i="3" s="1"/>
  <c r="H26" i="3"/>
  <c r="G26" i="3"/>
  <c r="F26" i="3"/>
  <c r="E26" i="3"/>
  <c r="D26" i="3"/>
  <c r="C26" i="3"/>
  <c r="N25" i="3"/>
  <c r="S25" i="3" s="1"/>
  <c r="L25" i="3"/>
  <c r="K25" i="3"/>
  <c r="J25" i="3"/>
  <c r="I25" i="3"/>
  <c r="M25" i="3" s="1"/>
  <c r="O25" i="3" s="1"/>
  <c r="H25" i="3"/>
  <c r="G25" i="3"/>
  <c r="F25" i="3"/>
  <c r="E25" i="3"/>
  <c r="D25" i="3"/>
  <c r="C25" i="3"/>
  <c r="N24" i="3"/>
  <c r="S24" i="3" s="1"/>
  <c r="L24" i="3"/>
  <c r="K24" i="3"/>
  <c r="J24" i="3"/>
  <c r="I24" i="3"/>
  <c r="M24" i="3" s="1"/>
  <c r="O24" i="3" s="1"/>
  <c r="H24" i="3"/>
  <c r="G24" i="3"/>
  <c r="F24" i="3"/>
  <c r="E24" i="3"/>
  <c r="D24" i="3"/>
  <c r="C24" i="3"/>
  <c r="N23" i="3"/>
  <c r="S23" i="3" s="1"/>
  <c r="L23" i="3"/>
  <c r="K23" i="3"/>
  <c r="J23" i="3"/>
  <c r="I23" i="3"/>
  <c r="M23" i="3" s="1"/>
  <c r="O23" i="3" s="1"/>
  <c r="H23" i="3"/>
  <c r="G23" i="3"/>
  <c r="F23" i="3"/>
  <c r="E23" i="3"/>
  <c r="D23" i="3"/>
  <c r="C23" i="3"/>
  <c r="N22" i="3"/>
  <c r="S22" i="3" s="1"/>
  <c r="L22" i="3"/>
  <c r="K22" i="3"/>
  <c r="J22" i="3"/>
  <c r="I22" i="3"/>
  <c r="M22" i="3" s="1"/>
  <c r="O22" i="3" s="1"/>
  <c r="H22" i="3"/>
  <c r="G22" i="3"/>
  <c r="F22" i="3"/>
  <c r="E22" i="3"/>
  <c r="D22" i="3"/>
  <c r="C22" i="3"/>
  <c r="N21" i="3"/>
  <c r="L21" i="3"/>
  <c r="M21" i="3" s="1"/>
  <c r="O21" i="3" s="1"/>
  <c r="K21" i="3"/>
  <c r="J21" i="3"/>
  <c r="I21" i="3"/>
  <c r="H21" i="3"/>
  <c r="G21" i="3"/>
  <c r="F21" i="3"/>
  <c r="E21" i="3"/>
  <c r="D21" i="3"/>
  <c r="C21" i="3"/>
  <c r="N20" i="3"/>
  <c r="S20" i="3" s="1"/>
  <c r="L20" i="3"/>
  <c r="M20" i="3" s="1"/>
  <c r="O20" i="3" s="1"/>
  <c r="K20" i="3"/>
  <c r="J20" i="3"/>
  <c r="I20" i="3"/>
  <c r="H20" i="3"/>
  <c r="G20" i="3"/>
  <c r="F20" i="3"/>
  <c r="E20" i="3"/>
  <c r="D20" i="3"/>
  <c r="C20" i="3"/>
  <c r="N19" i="3"/>
  <c r="L19" i="3"/>
  <c r="K19" i="3"/>
  <c r="J19" i="3"/>
  <c r="I19" i="3"/>
  <c r="H19" i="3"/>
  <c r="G19" i="3"/>
  <c r="F19" i="3"/>
  <c r="E19" i="3"/>
  <c r="D19" i="3"/>
  <c r="C19" i="3"/>
  <c r="M19" i="3" s="1"/>
  <c r="O19" i="3" s="1"/>
  <c r="N18" i="3"/>
  <c r="L18" i="3"/>
  <c r="K18" i="3"/>
  <c r="J18" i="3"/>
  <c r="I18" i="3"/>
  <c r="H18" i="3"/>
  <c r="G18" i="3"/>
  <c r="F18" i="3"/>
  <c r="E18" i="3"/>
  <c r="D18" i="3"/>
  <c r="C18" i="3"/>
  <c r="S18" i="3" s="1"/>
  <c r="N17" i="3"/>
  <c r="L17" i="3"/>
  <c r="K17" i="3"/>
  <c r="J17" i="3"/>
  <c r="I17" i="3"/>
  <c r="H17" i="3"/>
  <c r="G17" i="3"/>
  <c r="F17" i="3"/>
  <c r="E17" i="3"/>
  <c r="D17" i="3"/>
  <c r="C17" i="3"/>
  <c r="S17" i="3" s="1"/>
  <c r="N16" i="3"/>
  <c r="L16" i="3"/>
  <c r="K16" i="3"/>
  <c r="J16" i="3"/>
  <c r="I16" i="3"/>
  <c r="H16" i="3"/>
  <c r="G16" i="3"/>
  <c r="F16" i="3"/>
  <c r="E16" i="3"/>
  <c r="D16" i="3"/>
  <c r="C16" i="3"/>
  <c r="S16" i="3" s="1"/>
  <c r="N15" i="3"/>
  <c r="L15" i="3"/>
  <c r="K15" i="3"/>
  <c r="J15" i="3"/>
  <c r="I15" i="3"/>
  <c r="H15" i="3"/>
  <c r="G15" i="3"/>
  <c r="F15" i="3"/>
  <c r="E15" i="3"/>
  <c r="D15" i="3"/>
  <c r="C15" i="3"/>
  <c r="S15" i="3" s="1"/>
  <c r="N14" i="3"/>
  <c r="L14" i="3"/>
  <c r="K14" i="3"/>
  <c r="J14" i="3"/>
  <c r="I14" i="3"/>
  <c r="H14" i="3"/>
  <c r="G14" i="3"/>
  <c r="F14" i="3"/>
  <c r="E14" i="3"/>
  <c r="D14" i="3"/>
  <c r="C14" i="3"/>
  <c r="S14" i="3" s="1"/>
  <c r="N13" i="3"/>
  <c r="L13" i="3"/>
  <c r="K13" i="3"/>
  <c r="J13" i="3"/>
  <c r="I13" i="3"/>
  <c r="H13" i="3"/>
  <c r="G13" i="3"/>
  <c r="F13" i="3"/>
  <c r="E13" i="3"/>
  <c r="D13" i="3"/>
  <c r="C13" i="3"/>
  <c r="S13" i="3" s="1"/>
  <c r="N12" i="3"/>
  <c r="L12" i="3"/>
  <c r="K12" i="3"/>
  <c r="J12" i="3"/>
  <c r="I12" i="3"/>
  <c r="H12" i="3"/>
  <c r="G12" i="3"/>
  <c r="F12" i="3"/>
  <c r="E12" i="3"/>
  <c r="D12" i="3"/>
  <c r="C12" i="3"/>
  <c r="S12" i="3" s="1"/>
  <c r="N11" i="3"/>
  <c r="L11" i="3"/>
  <c r="K11" i="3"/>
  <c r="J11" i="3"/>
  <c r="I11" i="3"/>
  <c r="H11" i="3"/>
  <c r="G11" i="3"/>
  <c r="F11" i="3"/>
  <c r="E11" i="3"/>
  <c r="D11" i="3"/>
  <c r="C11" i="3"/>
  <c r="S11" i="3" s="1"/>
  <c r="N10" i="3"/>
  <c r="L10" i="3"/>
  <c r="K10" i="3"/>
  <c r="J10" i="3"/>
  <c r="I10" i="3"/>
  <c r="H10" i="3"/>
  <c r="G10" i="3"/>
  <c r="F10" i="3"/>
  <c r="E10" i="3"/>
  <c r="D10" i="3"/>
  <c r="C10" i="3"/>
  <c r="S10" i="3" s="1"/>
  <c r="N9" i="3"/>
  <c r="L9" i="3"/>
  <c r="K9" i="3"/>
  <c r="J9" i="3"/>
  <c r="I9" i="3"/>
  <c r="H9" i="3"/>
  <c r="G9" i="3"/>
  <c r="F9" i="3"/>
  <c r="E9" i="3"/>
  <c r="D9" i="3"/>
  <c r="C9" i="3"/>
  <c r="S9" i="3" s="1"/>
  <c r="N8" i="3"/>
  <c r="L8" i="3"/>
  <c r="K8" i="3"/>
  <c r="J8" i="3"/>
  <c r="I8" i="3"/>
  <c r="H8" i="3"/>
  <c r="G8" i="3"/>
  <c r="F8" i="3"/>
  <c r="E8" i="3"/>
  <c r="D8" i="3"/>
  <c r="C8" i="3"/>
  <c r="S8" i="3" s="1"/>
  <c r="C53" i="3" l="1"/>
  <c r="O48" i="3"/>
  <c r="U43" i="3"/>
  <c r="S33" i="3"/>
  <c r="S41" i="3"/>
  <c r="U39" i="3"/>
  <c r="M8" i="3"/>
  <c r="O8" i="3" s="1"/>
  <c r="M9" i="3"/>
  <c r="O9" i="3" s="1"/>
  <c r="M10" i="3"/>
  <c r="O10" i="3" s="1"/>
  <c r="M11" i="3"/>
  <c r="O11" i="3" s="1"/>
  <c r="M12" i="3"/>
  <c r="O12" i="3" s="1"/>
  <c r="M13" i="3"/>
  <c r="O13" i="3" s="1"/>
  <c r="M14" i="3"/>
  <c r="O14" i="3" s="1"/>
  <c r="M15" i="3"/>
  <c r="O15" i="3" s="1"/>
  <c r="M16" i="3"/>
  <c r="O16" i="3" s="1"/>
  <c r="M17" i="3"/>
  <c r="O17" i="3" s="1"/>
  <c r="M18" i="3"/>
  <c r="O18" i="3" s="1"/>
  <c r="S38" i="3"/>
  <c r="S42" i="3"/>
  <c r="DD244" i="1"/>
  <c r="DN138" i="1"/>
  <c r="O44" i="3" l="1"/>
  <c r="GD235" i="1"/>
  <c r="O49" i="3" l="1"/>
  <c r="P31" i="3"/>
  <c r="Q31" i="3" s="1"/>
  <c r="P26" i="3"/>
  <c r="Q26" i="3" s="1"/>
  <c r="P22" i="3"/>
  <c r="Q22" i="3" s="1"/>
  <c r="P9" i="3"/>
  <c r="Q9" i="3" s="1"/>
  <c r="P21" i="3"/>
  <c r="Q21" i="3" s="1"/>
  <c r="P19" i="3"/>
  <c r="Q19" i="3" s="1"/>
  <c r="P15" i="3"/>
  <c r="Q15" i="3" s="1"/>
  <c r="P11" i="3"/>
  <c r="Q11" i="3" s="1"/>
  <c r="P20" i="3"/>
  <c r="Q20" i="3" s="1"/>
  <c r="P29" i="3"/>
  <c r="Q29" i="3" s="1"/>
  <c r="P40" i="3"/>
  <c r="Q40" i="3" s="1"/>
  <c r="P43" i="3"/>
  <c r="Q43" i="3" s="1"/>
  <c r="P13" i="3"/>
  <c r="Q13" i="3" s="1"/>
  <c r="P27" i="3"/>
  <c r="Q27" i="3" s="1"/>
  <c r="P10" i="3"/>
  <c r="Q10" i="3" s="1"/>
  <c r="P39" i="3"/>
  <c r="Q39" i="3" s="1"/>
  <c r="P12" i="3"/>
  <c r="Q12" i="3" s="1"/>
  <c r="P41" i="3"/>
  <c r="Q41" i="3" s="1"/>
  <c r="P30" i="3"/>
  <c r="Q30" i="3" s="1"/>
  <c r="P25" i="3"/>
  <c r="Q25" i="3" s="1"/>
  <c r="P34" i="3"/>
  <c r="Q34" i="3" s="1"/>
  <c r="P8" i="3"/>
  <c r="Q8" i="3" s="1"/>
  <c r="P18" i="3"/>
  <c r="Q18" i="3" s="1"/>
  <c r="P14" i="3"/>
  <c r="Q14" i="3" s="1"/>
  <c r="P42" i="3"/>
  <c r="Q42" i="3" s="1"/>
  <c r="P33" i="3"/>
  <c r="Q33" i="3" s="1"/>
  <c r="P24" i="3"/>
  <c r="Q24" i="3" s="1"/>
  <c r="P38" i="3"/>
  <c r="Q38" i="3" s="1"/>
  <c r="P17" i="3"/>
  <c r="Q17" i="3" s="1"/>
  <c r="P37" i="3"/>
  <c r="Q37" i="3" s="1"/>
  <c r="P32" i="3"/>
  <c r="Q32" i="3" s="1"/>
  <c r="P23" i="3"/>
  <c r="Q23" i="3" s="1"/>
  <c r="P35" i="3"/>
  <c r="Q35" i="3" s="1"/>
  <c r="P16" i="3"/>
  <c r="Q16" i="3" s="1"/>
  <c r="P36" i="3"/>
  <c r="Q36" i="3" s="1"/>
  <c r="S169" i="2"/>
  <c r="U169" i="2"/>
  <c r="T169" i="2"/>
  <c r="Q44" i="3" l="1"/>
  <c r="C65" i="2"/>
  <c r="E65" i="2" s="1"/>
  <c r="C161" i="2"/>
  <c r="E161" i="2" s="1"/>
  <c r="C165" i="2"/>
  <c r="E165" i="2" s="1"/>
  <c r="C157" i="2"/>
  <c r="E157" i="2" s="1"/>
  <c r="C153" i="2"/>
  <c r="E153" i="2" s="1"/>
  <c r="C149" i="2"/>
  <c r="E149" i="2" s="1"/>
  <c r="C145" i="2"/>
  <c r="E145" i="2" s="1"/>
  <c r="C141" i="2"/>
  <c r="E141" i="2" s="1"/>
  <c r="C137" i="2"/>
  <c r="E137" i="2" s="1"/>
  <c r="C133" i="2"/>
  <c r="E133" i="2" s="1"/>
  <c r="C129" i="2"/>
  <c r="E129" i="2" s="1"/>
  <c r="C125" i="2"/>
  <c r="E125" i="2" s="1"/>
  <c r="C117" i="2"/>
  <c r="E117" i="2" s="1"/>
  <c r="C113" i="2"/>
  <c r="E113" i="2" s="1"/>
  <c r="C109" i="2"/>
  <c r="E109" i="2" s="1"/>
  <c r="C105" i="2"/>
  <c r="C101" i="2"/>
  <c r="E101" i="2" s="1"/>
  <c r="C97" i="2"/>
  <c r="E97" i="2" s="1"/>
  <c r="C93" i="2"/>
  <c r="E93" i="2" s="1"/>
  <c r="C89" i="2"/>
  <c r="E89" i="2" s="1"/>
  <c r="C85" i="2"/>
  <c r="E85" i="2" s="1"/>
  <c r="C81" i="2"/>
  <c r="E81" i="2" s="1"/>
  <c r="C77" i="2"/>
  <c r="E77" i="2" s="1"/>
  <c r="C73" i="2"/>
  <c r="E73" i="2" s="1"/>
  <c r="C69" i="2"/>
  <c r="E69" i="2" s="1"/>
  <c r="C61" i="2"/>
  <c r="E61" i="2" s="1"/>
  <c r="C57" i="2"/>
  <c r="E57" i="2" s="1"/>
  <c r="C53" i="2"/>
  <c r="E53" i="2" s="1"/>
  <c r="C49" i="2"/>
  <c r="E49" i="2" s="1"/>
  <c r="C45" i="2"/>
  <c r="E45" i="2" s="1"/>
  <c r="C41" i="2"/>
  <c r="E41" i="2" s="1"/>
  <c r="C37" i="2"/>
  <c r="E37" i="2" s="1"/>
  <c r="C33" i="2"/>
  <c r="E33" i="2" s="1"/>
  <c r="C29" i="2"/>
  <c r="E29" i="2" s="1"/>
  <c r="C25" i="2"/>
  <c r="N4" i="2"/>
  <c r="E25" i="2" l="1"/>
  <c r="D181" i="2" s="1"/>
  <c r="C181" i="2"/>
  <c r="E105" i="2"/>
  <c r="D182" i="2" s="1"/>
  <c r="C182" i="2"/>
  <c r="DD131" i="1"/>
  <c r="DN131" i="1" s="1"/>
  <c r="DX131" i="1" s="1"/>
  <c r="DD134" i="1"/>
  <c r="DD139" i="1"/>
  <c r="DD140" i="1"/>
  <c r="DN140" i="1" s="1"/>
  <c r="DX140" i="1" s="1"/>
  <c r="G102" i="2"/>
  <c r="G103" i="2" s="1"/>
  <c r="F102" i="2"/>
  <c r="F103" i="2" s="1"/>
  <c r="E102" i="2"/>
  <c r="E103" i="2" s="1"/>
  <c r="C102" i="2"/>
  <c r="D101" i="2"/>
  <c r="D102" i="2" s="1"/>
  <c r="D103" i="2" s="1"/>
  <c r="G98" i="2"/>
  <c r="G99" i="2" s="1"/>
  <c r="F98" i="2"/>
  <c r="F99" i="2" s="1"/>
  <c r="E98" i="2"/>
  <c r="E99" i="2" s="1"/>
  <c r="C98" i="2"/>
  <c r="D97" i="2"/>
  <c r="D98" i="2" s="1"/>
  <c r="D99" i="2" s="1"/>
  <c r="G78" i="2"/>
  <c r="G79" i="2" s="1"/>
  <c r="F78" i="2"/>
  <c r="F79" i="2" s="1"/>
  <c r="E78" i="2"/>
  <c r="E79" i="2" s="1"/>
  <c r="C78" i="2"/>
  <c r="D77" i="2"/>
  <c r="D78" i="2" s="1"/>
  <c r="D79" i="2" s="1"/>
  <c r="G66" i="2"/>
  <c r="G67" i="2" s="1"/>
  <c r="F66" i="2"/>
  <c r="F67" i="2" s="1"/>
  <c r="E66" i="2"/>
  <c r="E67" i="2" s="1"/>
  <c r="C66" i="2"/>
  <c r="D65" i="2"/>
  <c r="D66" i="2" s="1"/>
  <c r="D67" i="2" s="1"/>
  <c r="GL110" i="1"/>
  <c r="GY110" i="1" s="1"/>
  <c r="GL109" i="1"/>
  <c r="GY109" i="1" s="1"/>
  <c r="GL108" i="1"/>
  <c r="GY108" i="1" s="1"/>
  <c r="GL107" i="1"/>
  <c r="GY107" i="1" s="1"/>
  <c r="GL106" i="1"/>
  <c r="GY106" i="1" s="1"/>
  <c r="GL105" i="1"/>
  <c r="GY105" i="1" s="1"/>
  <c r="GL92" i="1"/>
  <c r="GY92" i="1" s="1"/>
  <c r="GL91" i="1"/>
  <c r="GY91" i="1" s="1"/>
  <c r="GL90" i="1"/>
  <c r="GY90" i="1" s="1"/>
  <c r="DN134" i="1"/>
  <c r="DX134" i="1" s="1"/>
  <c r="GL83" i="1"/>
  <c r="GY83" i="1" s="1"/>
  <c r="GL82" i="1"/>
  <c r="GY82" i="1" s="1"/>
  <c r="GL81" i="1"/>
  <c r="GY81" i="1" s="1"/>
  <c r="CT249" i="1"/>
  <c r="DD249" i="1" s="1"/>
  <c r="DN249" i="1" s="1"/>
  <c r="CT248" i="1"/>
  <c r="DD248" i="1" s="1"/>
  <c r="DN248" i="1" s="1"/>
  <c r="CT245" i="1"/>
  <c r="DD245" i="1" s="1"/>
  <c r="DN245" i="1" s="1"/>
  <c r="CT242" i="1"/>
  <c r="DD242" i="1" s="1"/>
  <c r="DN242" i="1" s="1"/>
  <c r="G166" i="2"/>
  <c r="G167" i="2" s="1"/>
  <c r="F166" i="2"/>
  <c r="F167" i="2" s="1"/>
  <c r="E166" i="2"/>
  <c r="E167" i="2" s="1"/>
  <c r="C166" i="2"/>
  <c r="D165" i="2"/>
  <c r="D166" i="2" s="1"/>
  <c r="D167" i="2" s="1"/>
  <c r="G162" i="2"/>
  <c r="G163" i="2" s="1"/>
  <c r="F162" i="2"/>
  <c r="F163" i="2" s="1"/>
  <c r="E162" i="2"/>
  <c r="E163" i="2" s="1"/>
  <c r="C162" i="2"/>
  <c r="C163" i="2" s="1"/>
  <c r="D161" i="2"/>
  <c r="D162" i="2" s="1"/>
  <c r="D163" i="2" s="1"/>
  <c r="G150" i="2"/>
  <c r="G151" i="2" s="1"/>
  <c r="F150" i="2"/>
  <c r="F151" i="2" s="1"/>
  <c r="E150" i="2"/>
  <c r="E151" i="2" s="1"/>
  <c r="C150" i="2"/>
  <c r="D149" i="2"/>
  <c r="D150" i="2" s="1"/>
  <c r="D151" i="2" s="1"/>
  <c r="G138" i="2"/>
  <c r="G139" i="2" s="1"/>
  <c r="F138" i="2"/>
  <c r="F139" i="2" s="1"/>
  <c r="E138" i="2"/>
  <c r="E139" i="2" s="1"/>
  <c r="C138" i="2"/>
  <c r="D137" i="2"/>
  <c r="D138" i="2" s="1"/>
  <c r="D139" i="2" s="1"/>
  <c r="GH202" i="1"/>
  <c r="GU202" i="1" s="1"/>
  <c r="GH201" i="1"/>
  <c r="GU201" i="1" s="1"/>
  <c r="GH200" i="1"/>
  <c r="GU200" i="1" s="1"/>
  <c r="GH211" i="1"/>
  <c r="GU211" i="1" s="1"/>
  <c r="GH210" i="1"/>
  <c r="GU210" i="1" s="1"/>
  <c r="GH209" i="1"/>
  <c r="GU209" i="1" s="1"/>
  <c r="GH223" i="1"/>
  <c r="GU223" i="1" s="1"/>
  <c r="GH222" i="1"/>
  <c r="GU222" i="1" s="1"/>
  <c r="GH221" i="1"/>
  <c r="GU221" i="1" s="1"/>
  <c r="GH220" i="1"/>
  <c r="GU220" i="1" s="1"/>
  <c r="GH219" i="1"/>
  <c r="GU219" i="1" s="1"/>
  <c r="GH218" i="1"/>
  <c r="GU218" i="1" s="1"/>
  <c r="M161" i="2" l="1"/>
  <c r="M163" i="2"/>
  <c r="M101" i="2"/>
  <c r="M102" i="2"/>
  <c r="C103" i="2"/>
  <c r="M103" i="2" s="1"/>
  <c r="M98" i="2"/>
  <c r="C99" i="2"/>
  <c r="M99" i="2" s="1"/>
  <c r="M97" i="2"/>
  <c r="M78" i="2"/>
  <c r="C79" i="2"/>
  <c r="M79" i="2" s="1"/>
  <c r="M77" i="2"/>
  <c r="M65" i="2"/>
  <c r="M66" i="2"/>
  <c r="C67" i="2"/>
  <c r="M67" i="2" s="1"/>
  <c r="M166" i="2"/>
  <c r="C167" i="2"/>
  <c r="M167" i="2" s="1"/>
  <c r="M165" i="2"/>
  <c r="M162" i="2"/>
  <c r="M150" i="2"/>
  <c r="C151" i="2"/>
  <c r="M151" i="2" s="1"/>
  <c r="M149" i="2"/>
  <c r="M138" i="2"/>
  <c r="C139" i="2"/>
  <c r="M139" i="2" s="1"/>
  <c r="M137" i="2"/>
  <c r="FQ291" i="1" l="1"/>
  <c r="CT247" i="1"/>
  <c r="DD247" i="1" s="1"/>
  <c r="DN247" i="1" s="1"/>
  <c r="CT246" i="1"/>
  <c r="DD246" i="1" s="1"/>
  <c r="DN246" i="1" s="1"/>
  <c r="CT244" i="1"/>
  <c r="DN244" i="1" s="1"/>
  <c r="CT243" i="1"/>
  <c r="DD243" i="1" s="1"/>
  <c r="DN243" i="1" s="1"/>
  <c r="CT241" i="1"/>
  <c r="DD241" i="1" s="1"/>
  <c r="DN241" i="1" s="1"/>
  <c r="CT240" i="1"/>
  <c r="DD240" i="1" s="1"/>
  <c r="DN240" i="1" s="1"/>
  <c r="CT239" i="1"/>
  <c r="DD239" i="1" s="1"/>
  <c r="DN239" i="1" s="1"/>
  <c r="CT238" i="1"/>
  <c r="DD238" i="1" s="1"/>
  <c r="DN238" i="1" s="1"/>
  <c r="CT237" i="1"/>
  <c r="DD237" i="1" s="1"/>
  <c r="DN237" i="1" s="1"/>
  <c r="CT236" i="1"/>
  <c r="DD236" i="1" s="1"/>
  <c r="DN236" i="1" s="1"/>
  <c r="CT235" i="1"/>
  <c r="DD235" i="1" s="1"/>
  <c r="DN235" i="1" s="1"/>
  <c r="CT234" i="1"/>
  <c r="DD234" i="1" s="1"/>
  <c r="DN234" i="1" s="1"/>
  <c r="DD138" i="1"/>
  <c r="DX138" i="1" s="1"/>
  <c r="DD137" i="1"/>
  <c r="DN137" i="1" s="1"/>
  <c r="DX137" i="1" s="1"/>
  <c r="DD136" i="1"/>
  <c r="DN136" i="1" s="1"/>
  <c r="DX136" i="1" s="1"/>
  <c r="DD135" i="1"/>
  <c r="DN135" i="1" s="1"/>
  <c r="DX135" i="1" s="1"/>
  <c r="DD133" i="1"/>
  <c r="DN133" i="1" s="1"/>
  <c r="DX133" i="1" s="1"/>
  <c r="DD132" i="1"/>
  <c r="DN132" i="1" s="1"/>
  <c r="DX132" i="1" s="1"/>
  <c r="DD130" i="1"/>
  <c r="DN130" i="1" s="1"/>
  <c r="DX130" i="1" s="1"/>
  <c r="DD129" i="1"/>
  <c r="DN129" i="1" s="1"/>
  <c r="DX129" i="1" s="1"/>
  <c r="DD128" i="1"/>
  <c r="DN128" i="1" s="1"/>
  <c r="DX128" i="1" s="1"/>
  <c r="DD127" i="1"/>
  <c r="DN127" i="1" s="1"/>
  <c r="DX127" i="1" s="1"/>
  <c r="DD126" i="1"/>
  <c r="DN126" i="1" s="1"/>
  <c r="DX126" i="1" s="1"/>
  <c r="DD125" i="1"/>
  <c r="DN125" i="1" s="1"/>
  <c r="DX125" i="1" s="1"/>
  <c r="DD124" i="1"/>
  <c r="DN124" i="1" s="1"/>
  <c r="DX124" i="1" s="1"/>
  <c r="DD123" i="1"/>
  <c r="DN123" i="1" s="1"/>
  <c r="DX123" i="1" s="1"/>
  <c r="DD122" i="1"/>
  <c r="DN122" i="1" s="1"/>
  <c r="DX122" i="1" s="1"/>
  <c r="DD121" i="1"/>
  <c r="DN121" i="1" s="1"/>
  <c r="DX121" i="1" s="1"/>
  <c r="GH214" i="1"/>
  <c r="GU214" i="1" s="1"/>
  <c r="GH213" i="1"/>
  <c r="GU213" i="1" s="1"/>
  <c r="GH212" i="1"/>
  <c r="GU212" i="1" s="1"/>
  <c r="GH208" i="1"/>
  <c r="GU208" i="1" s="1"/>
  <c r="GH207" i="1"/>
  <c r="GU207" i="1" s="1"/>
  <c r="GH206" i="1"/>
  <c r="GU206" i="1" s="1"/>
  <c r="GH205" i="1"/>
  <c r="GU205" i="1" s="1"/>
  <c r="GH204" i="1"/>
  <c r="GU204" i="1" s="1"/>
  <c r="GH203" i="1"/>
  <c r="GU203" i="1" s="1"/>
  <c r="GH199" i="1"/>
  <c r="GU199" i="1" s="1"/>
  <c r="GH198" i="1"/>
  <c r="GU198" i="1" s="1"/>
  <c r="GH197" i="1"/>
  <c r="GU197" i="1" s="1"/>
  <c r="GH196" i="1"/>
  <c r="GU196" i="1" s="1"/>
  <c r="GH195" i="1"/>
  <c r="GU195" i="1" s="1"/>
  <c r="GH194" i="1"/>
  <c r="GU194" i="1" s="1"/>
  <c r="GH217" i="1"/>
  <c r="GU217" i="1" s="1"/>
  <c r="GH216" i="1"/>
  <c r="GU216" i="1" s="1"/>
  <c r="GH215" i="1"/>
  <c r="GU215" i="1" s="1"/>
  <c r="GH187" i="1"/>
  <c r="GU187" i="1" s="1"/>
  <c r="GH186" i="1"/>
  <c r="GU186" i="1" s="1"/>
  <c r="GH185" i="1"/>
  <c r="GU185" i="1" s="1"/>
  <c r="GH184" i="1"/>
  <c r="GU184" i="1" s="1"/>
  <c r="GH183" i="1"/>
  <c r="GU183" i="1" s="1"/>
  <c r="GH182" i="1"/>
  <c r="GU182" i="1" s="1"/>
  <c r="GH181" i="1"/>
  <c r="GU181" i="1" s="1"/>
  <c r="GH180" i="1"/>
  <c r="GU180" i="1" s="1"/>
  <c r="GH179" i="1"/>
  <c r="GU179" i="1" s="1"/>
  <c r="GH193" i="1"/>
  <c r="GU193" i="1" s="1"/>
  <c r="GH192" i="1"/>
  <c r="GU192" i="1" s="1"/>
  <c r="GH191" i="1"/>
  <c r="GU191" i="1" s="1"/>
  <c r="GH178" i="1"/>
  <c r="GU178" i="1" s="1"/>
  <c r="GH177" i="1"/>
  <c r="GU177" i="1" s="1"/>
  <c r="GH176" i="1"/>
  <c r="GU176" i="1" s="1"/>
  <c r="GH190" i="1"/>
  <c r="GU190" i="1" s="1"/>
  <c r="GH189" i="1"/>
  <c r="GU189" i="1" s="1"/>
  <c r="GH188" i="1"/>
  <c r="GU188" i="1" s="1"/>
  <c r="GL101" i="1" l="1"/>
  <c r="GY101" i="1" s="1"/>
  <c r="GL100" i="1"/>
  <c r="GY100" i="1" s="1"/>
  <c r="GL99" i="1"/>
  <c r="GY99" i="1" s="1"/>
  <c r="GL98" i="1"/>
  <c r="GY98" i="1" s="1"/>
  <c r="GL97" i="1"/>
  <c r="GY97" i="1" s="1"/>
  <c r="GL96" i="1"/>
  <c r="GY96" i="1" s="1"/>
  <c r="GL95" i="1"/>
  <c r="GY95" i="1" s="1"/>
  <c r="GL94" i="1"/>
  <c r="GY94" i="1" s="1"/>
  <c r="GL93" i="1"/>
  <c r="GY93" i="1" s="1"/>
  <c r="GL89" i="1"/>
  <c r="GY89" i="1" s="1"/>
  <c r="GL88" i="1"/>
  <c r="GY88" i="1" s="1"/>
  <c r="GL87" i="1"/>
  <c r="GY87" i="1" s="1"/>
  <c r="GL86" i="1"/>
  <c r="GY86" i="1" s="1"/>
  <c r="GL85" i="1"/>
  <c r="GY85" i="1" s="1"/>
  <c r="GL84" i="1"/>
  <c r="GY84" i="1" s="1"/>
  <c r="GL80" i="1"/>
  <c r="GY80" i="1" s="1"/>
  <c r="GL79" i="1"/>
  <c r="GY79" i="1" s="1"/>
  <c r="GL78" i="1"/>
  <c r="GY78" i="1" s="1"/>
  <c r="GL77" i="1"/>
  <c r="GY77" i="1" s="1"/>
  <c r="GL76" i="1"/>
  <c r="GY76" i="1" s="1"/>
  <c r="GL75" i="1"/>
  <c r="GY75" i="1" s="1"/>
  <c r="GL71" i="1"/>
  <c r="GY71" i="1" s="1"/>
  <c r="GL70" i="1"/>
  <c r="GY70" i="1" s="1"/>
  <c r="GL69" i="1"/>
  <c r="GY69" i="1" s="1"/>
  <c r="GL68" i="1"/>
  <c r="GY68" i="1" s="1"/>
  <c r="GL67" i="1"/>
  <c r="GY67" i="1" s="1"/>
  <c r="GL66" i="1"/>
  <c r="GY66" i="1" s="1"/>
  <c r="GL65" i="1"/>
  <c r="GY65" i="1" s="1"/>
  <c r="GL64" i="1"/>
  <c r="GY64" i="1" s="1"/>
  <c r="GL63" i="1"/>
  <c r="GY63" i="1" s="1"/>
  <c r="GL62" i="1"/>
  <c r="GY62" i="1" s="1"/>
  <c r="GL61" i="1"/>
  <c r="GY61" i="1" s="1"/>
  <c r="GL60" i="1"/>
  <c r="GY60" i="1" s="1"/>
  <c r="GL59" i="1"/>
  <c r="GY59" i="1" s="1"/>
  <c r="GL58" i="1"/>
  <c r="GY58" i="1" s="1"/>
  <c r="GL57" i="1"/>
  <c r="GY57" i="1" s="1"/>
  <c r="GL56" i="1"/>
  <c r="GY56" i="1" s="1"/>
  <c r="GL55" i="1"/>
  <c r="GY55" i="1" s="1"/>
  <c r="GL54" i="1"/>
  <c r="GY54" i="1" s="1"/>
  <c r="GL53" i="1"/>
  <c r="GY53" i="1" s="1"/>
  <c r="GL52" i="1"/>
  <c r="GY52" i="1" s="1"/>
  <c r="GL51" i="1"/>
  <c r="GY51" i="1" s="1"/>
  <c r="GL104" i="1"/>
  <c r="GY104" i="1" s="1"/>
  <c r="GL103" i="1"/>
  <c r="GY103" i="1" s="1"/>
  <c r="GL102" i="1"/>
  <c r="GY102" i="1" s="1"/>
  <c r="GL74" i="1"/>
  <c r="GY74" i="1" s="1"/>
  <c r="GL73" i="1"/>
  <c r="GY73" i="1" s="1"/>
  <c r="GL72" i="1"/>
  <c r="GY72" i="1" s="1"/>
  <c r="G94" i="2"/>
  <c r="G95" i="2" s="1"/>
  <c r="F94" i="2"/>
  <c r="F95" i="2" s="1"/>
  <c r="D93" i="2"/>
  <c r="D94" i="2" s="1"/>
  <c r="D95" i="2" s="1"/>
  <c r="G86" i="2"/>
  <c r="G87" i="2" s="1"/>
  <c r="F86" i="2"/>
  <c r="F87" i="2" s="1"/>
  <c r="E86" i="2"/>
  <c r="E87" i="2" s="1"/>
  <c r="C86" i="2"/>
  <c r="D85" i="2"/>
  <c r="D86" i="2" s="1"/>
  <c r="D87" i="2" s="1"/>
  <c r="G74" i="2"/>
  <c r="G75" i="2" s="1"/>
  <c r="F74" i="2"/>
  <c r="F75" i="2" s="1"/>
  <c r="E74" i="2"/>
  <c r="E75" i="2" s="1"/>
  <c r="C74" i="2"/>
  <c r="D73" i="2"/>
  <c r="D74" i="2" s="1"/>
  <c r="D75" i="2" s="1"/>
  <c r="G62" i="2"/>
  <c r="G63" i="2" s="1"/>
  <c r="F62" i="2"/>
  <c r="F63" i="2" s="1"/>
  <c r="E62" i="2"/>
  <c r="E63" i="2" s="1"/>
  <c r="C62" i="2"/>
  <c r="C63" i="2" s="1"/>
  <c r="D61" i="2"/>
  <c r="D62" i="2" s="1"/>
  <c r="D63" i="2" s="1"/>
  <c r="G54" i="2"/>
  <c r="G55" i="2" s="1"/>
  <c r="F54" i="2"/>
  <c r="F55" i="2" s="1"/>
  <c r="E54" i="2"/>
  <c r="E55" i="2" s="1"/>
  <c r="C54" i="2"/>
  <c r="D53" i="2"/>
  <c r="D54" i="2" s="1"/>
  <c r="D55" i="2" s="1"/>
  <c r="G46" i="2"/>
  <c r="G47" i="2" s="1"/>
  <c r="F46" i="2"/>
  <c r="F47" i="2" s="1"/>
  <c r="E46" i="2"/>
  <c r="E47" i="2" s="1"/>
  <c r="C46" i="2"/>
  <c r="C47" i="2" s="1"/>
  <c r="D45" i="2"/>
  <c r="D46" i="2" s="1"/>
  <c r="D47" i="2" s="1"/>
  <c r="G38" i="2"/>
  <c r="G39" i="2" s="1"/>
  <c r="F38" i="2"/>
  <c r="F39" i="2" s="1"/>
  <c r="E38" i="2"/>
  <c r="E39" i="2" s="1"/>
  <c r="C38" i="2"/>
  <c r="C39" i="2" s="1"/>
  <c r="D37" i="2"/>
  <c r="D38" i="2" s="1"/>
  <c r="D39" i="2" s="1"/>
  <c r="G30" i="2"/>
  <c r="G31" i="2" s="1"/>
  <c r="F30" i="2"/>
  <c r="F31" i="2" s="1"/>
  <c r="E30" i="2"/>
  <c r="E31" i="2" s="1"/>
  <c r="C30" i="2"/>
  <c r="C31" i="2" s="1"/>
  <c r="D29" i="2"/>
  <c r="D30" i="2" s="1"/>
  <c r="D31" i="2" s="1"/>
  <c r="G158" i="2"/>
  <c r="G159" i="2" s="1"/>
  <c r="F158" i="2"/>
  <c r="F159" i="2" s="1"/>
  <c r="E158" i="2"/>
  <c r="E159" i="2" s="1"/>
  <c r="C158" i="2"/>
  <c r="D157" i="2"/>
  <c r="D158" i="2" s="1"/>
  <c r="D159" i="2" s="1"/>
  <c r="G154" i="2"/>
  <c r="G155" i="2" s="1"/>
  <c r="F154" i="2"/>
  <c r="F155" i="2" s="1"/>
  <c r="E154" i="2"/>
  <c r="E155" i="2" s="1"/>
  <c r="C154" i="2"/>
  <c r="C155" i="2" s="1"/>
  <c r="D153" i="2"/>
  <c r="D154" i="2" s="1"/>
  <c r="D155" i="2" s="1"/>
  <c r="G146" i="2"/>
  <c r="G147" i="2" s="1"/>
  <c r="F146" i="2"/>
  <c r="F147" i="2" s="1"/>
  <c r="D145" i="2"/>
  <c r="D146" i="2" s="1"/>
  <c r="D147" i="2" s="1"/>
  <c r="G142" i="2"/>
  <c r="G143" i="2" s="1"/>
  <c r="F142" i="2"/>
  <c r="F143" i="2" s="1"/>
  <c r="E142" i="2"/>
  <c r="E143" i="2" s="1"/>
  <c r="C142" i="2"/>
  <c r="C143" i="2" s="1"/>
  <c r="D141" i="2"/>
  <c r="D142" i="2" s="1"/>
  <c r="G134" i="2"/>
  <c r="G135" i="2" s="1"/>
  <c r="F134" i="2"/>
  <c r="F135" i="2" s="1"/>
  <c r="E134" i="2"/>
  <c r="E135" i="2" s="1"/>
  <c r="C134" i="2"/>
  <c r="C135" i="2" s="1"/>
  <c r="D133" i="2"/>
  <c r="D134" i="2" s="1"/>
  <c r="D135" i="2" s="1"/>
  <c r="G130" i="2"/>
  <c r="G131" i="2" s="1"/>
  <c r="F130" i="2"/>
  <c r="F131" i="2" s="1"/>
  <c r="E130" i="2"/>
  <c r="E131" i="2" s="1"/>
  <c r="C130" i="2"/>
  <c r="C131" i="2" s="1"/>
  <c r="D129" i="2"/>
  <c r="D130" i="2" s="1"/>
  <c r="D131" i="2" s="1"/>
  <c r="G126" i="2"/>
  <c r="G127" i="2" s="1"/>
  <c r="F126" i="2"/>
  <c r="F127" i="2" s="1"/>
  <c r="E126" i="2"/>
  <c r="E127" i="2" s="1"/>
  <c r="C126" i="2"/>
  <c r="C127" i="2" s="1"/>
  <c r="D125" i="2"/>
  <c r="D126" i="2" s="1"/>
  <c r="D127" i="2" s="1"/>
  <c r="G122" i="2"/>
  <c r="G123" i="2" s="1"/>
  <c r="F122" i="2"/>
  <c r="F123" i="2" s="1"/>
  <c r="E122" i="2"/>
  <c r="E123" i="2" s="1"/>
  <c r="C122" i="2"/>
  <c r="C123" i="2" s="1"/>
  <c r="D121" i="2"/>
  <c r="D122" i="2" s="1"/>
  <c r="D123" i="2" s="1"/>
  <c r="G118" i="2"/>
  <c r="G119" i="2" s="1"/>
  <c r="F118" i="2"/>
  <c r="F119" i="2" s="1"/>
  <c r="E118" i="2"/>
  <c r="E119" i="2" s="1"/>
  <c r="C118" i="2"/>
  <c r="C119" i="2" s="1"/>
  <c r="D117" i="2"/>
  <c r="D118" i="2" s="1"/>
  <c r="D119" i="2" s="1"/>
  <c r="G114" i="2"/>
  <c r="G115" i="2" s="1"/>
  <c r="F114" i="2"/>
  <c r="F115" i="2" s="1"/>
  <c r="E114" i="2"/>
  <c r="E115" i="2" s="1"/>
  <c r="C114" i="2"/>
  <c r="C115" i="2" s="1"/>
  <c r="D113" i="2"/>
  <c r="D114" i="2" s="1"/>
  <c r="D115" i="2" s="1"/>
  <c r="G110" i="2"/>
  <c r="G111" i="2" s="1"/>
  <c r="F110" i="2"/>
  <c r="F111" i="2" s="1"/>
  <c r="E110" i="2"/>
  <c r="E111" i="2" s="1"/>
  <c r="C110" i="2"/>
  <c r="C111" i="2" s="1"/>
  <c r="D109" i="2"/>
  <c r="D110" i="2" s="1"/>
  <c r="D111" i="2" s="1"/>
  <c r="G106" i="2"/>
  <c r="G107" i="2" s="1"/>
  <c r="F106" i="2"/>
  <c r="F107" i="2" s="1"/>
  <c r="E106" i="2"/>
  <c r="E107" i="2" s="1"/>
  <c r="C106" i="2"/>
  <c r="C107" i="2" s="1"/>
  <c r="D105" i="2"/>
  <c r="D106" i="2" s="1"/>
  <c r="D107" i="2" s="1"/>
  <c r="G90" i="2"/>
  <c r="G91" i="2" s="1"/>
  <c r="F90" i="2"/>
  <c r="F91" i="2" s="1"/>
  <c r="E90" i="2"/>
  <c r="E91" i="2" s="1"/>
  <c r="C90" i="2"/>
  <c r="C91" i="2" s="1"/>
  <c r="DN139" i="1" s="1"/>
  <c r="DX139" i="1" s="1"/>
  <c r="D89" i="2"/>
  <c r="D90" i="2" s="1"/>
  <c r="D91" i="2" s="1"/>
  <c r="G82" i="2"/>
  <c r="G83" i="2" s="1"/>
  <c r="F82" i="2"/>
  <c r="F83" i="2" s="1"/>
  <c r="E82" i="2"/>
  <c r="E83" i="2" s="1"/>
  <c r="C82" i="2"/>
  <c r="C83" i="2" s="1"/>
  <c r="D81" i="2"/>
  <c r="D82" i="2" s="1"/>
  <c r="D83" i="2" s="1"/>
  <c r="G70" i="2"/>
  <c r="G71" i="2" s="1"/>
  <c r="F70" i="2"/>
  <c r="F71" i="2" s="1"/>
  <c r="E70" i="2"/>
  <c r="E71" i="2" s="1"/>
  <c r="C70" i="2"/>
  <c r="C71" i="2" s="1"/>
  <c r="D69" i="2"/>
  <c r="D70" i="2" s="1"/>
  <c r="D71" i="2" s="1"/>
  <c r="G58" i="2"/>
  <c r="G59" i="2" s="1"/>
  <c r="F58" i="2"/>
  <c r="F59" i="2" s="1"/>
  <c r="E58" i="2"/>
  <c r="E59" i="2" s="1"/>
  <c r="C58" i="2"/>
  <c r="C59" i="2" s="1"/>
  <c r="D57" i="2"/>
  <c r="D58" i="2" s="1"/>
  <c r="D59" i="2" s="1"/>
  <c r="G50" i="2"/>
  <c r="G51" i="2" s="1"/>
  <c r="F50" i="2"/>
  <c r="F51" i="2" s="1"/>
  <c r="E50" i="2"/>
  <c r="E51" i="2" s="1"/>
  <c r="C50" i="2"/>
  <c r="C51" i="2" s="1"/>
  <c r="D49" i="2"/>
  <c r="D50" i="2" s="1"/>
  <c r="D51" i="2" s="1"/>
  <c r="G42" i="2"/>
  <c r="G43" i="2" s="1"/>
  <c r="F42" i="2"/>
  <c r="F43" i="2" s="1"/>
  <c r="E42" i="2"/>
  <c r="E43" i="2" s="1"/>
  <c r="C42" i="2"/>
  <c r="C43" i="2" s="1"/>
  <c r="D41" i="2"/>
  <c r="D42" i="2" s="1"/>
  <c r="D43" i="2" s="1"/>
  <c r="G34" i="2"/>
  <c r="G35" i="2" s="1"/>
  <c r="F34" i="2"/>
  <c r="F35" i="2" s="1"/>
  <c r="E34" i="2"/>
  <c r="E35" i="2" s="1"/>
  <c r="C34" i="2"/>
  <c r="C35" i="2" s="1"/>
  <c r="D33" i="2"/>
  <c r="D34" i="2" s="1"/>
  <c r="D35" i="2" s="1"/>
  <c r="G26" i="2"/>
  <c r="G27" i="2" s="1"/>
  <c r="F26" i="2"/>
  <c r="F27" i="2" s="1"/>
  <c r="E26" i="2"/>
  <c r="E27" i="2" s="1"/>
  <c r="C26" i="2"/>
  <c r="C27" i="2" s="1"/>
  <c r="D25" i="2"/>
  <c r="D26" i="2" s="1"/>
  <c r="D27" i="2" s="1"/>
  <c r="M61" i="2" l="1"/>
  <c r="M95" i="2"/>
  <c r="M93" i="2"/>
  <c r="M94" i="2"/>
  <c r="M86" i="2"/>
  <c r="C87" i="2"/>
  <c r="M87" i="2" s="1"/>
  <c r="M85" i="2"/>
  <c r="M74" i="2"/>
  <c r="C75" i="2"/>
  <c r="M75" i="2" s="1"/>
  <c r="M73" i="2"/>
  <c r="M63" i="2"/>
  <c r="M62" i="2"/>
  <c r="M54" i="2"/>
  <c r="C55" i="2"/>
  <c r="M55" i="2" s="1"/>
  <c r="M53" i="2"/>
  <c r="M47" i="2"/>
  <c r="M45" i="2"/>
  <c r="M46" i="2"/>
  <c r="M39" i="2"/>
  <c r="M37" i="2"/>
  <c r="M38" i="2"/>
  <c r="M31" i="2"/>
  <c r="M29" i="2"/>
  <c r="M30" i="2"/>
  <c r="M125" i="2"/>
  <c r="M129" i="2"/>
  <c r="M157" i="2"/>
  <c r="M113" i="2"/>
  <c r="M109" i="2"/>
  <c r="M27" i="2"/>
  <c r="M43" i="2"/>
  <c r="M59" i="2"/>
  <c r="M83" i="2"/>
  <c r="M105" i="2"/>
  <c r="M111" i="2"/>
  <c r="M115" i="2"/>
  <c r="M117" i="2"/>
  <c r="M121" i="2"/>
  <c r="M127" i="2"/>
  <c r="M131" i="2"/>
  <c r="M133" i="2"/>
  <c r="M141" i="2"/>
  <c r="M146" i="2"/>
  <c r="M153" i="2"/>
  <c r="M158" i="2"/>
  <c r="D143" i="2"/>
  <c r="M143" i="2" s="1"/>
  <c r="M142" i="2"/>
  <c r="M35" i="2"/>
  <c r="M51" i="2"/>
  <c r="M71" i="2"/>
  <c r="M91" i="2"/>
  <c r="M107" i="2"/>
  <c r="M119" i="2"/>
  <c r="M123" i="2"/>
  <c r="M135" i="2"/>
  <c r="M155" i="2"/>
  <c r="M25" i="2"/>
  <c r="M26" i="2"/>
  <c r="M33" i="2"/>
  <c r="M34" i="2"/>
  <c r="M41" i="2"/>
  <c r="M42" i="2"/>
  <c r="M49" i="2"/>
  <c r="M50" i="2"/>
  <c r="M57" i="2"/>
  <c r="M58" i="2"/>
  <c r="M69" i="2"/>
  <c r="M70" i="2"/>
  <c r="M81" i="2"/>
  <c r="M82" i="2"/>
  <c r="M89" i="2"/>
  <c r="M90" i="2"/>
  <c r="M147" i="2"/>
  <c r="C159" i="2"/>
  <c r="M159" i="2" s="1"/>
  <c r="M106" i="2"/>
  <c r="M110" i="2"/>
  <c r="M114" i="2"/>
  <c r="M118" i="2"/>
  <c r="M122" i="2"/>
  <c r="M126" i="2"/>
  <c r="M130" i="2"/>
  <c r="M134" i="2"/>
  <c r="M145" i="2"/>
  <c r="M154" i="2"/>
  <c r="M170" i="2" l="1"/>
  <c r="T170" i="2" s="1"/>
  <c r="T171" i="2" s="1"/>
  <c r="M169" i="2"/>
  <c r="S170" i="2" s="1"/>
  <c r="S171" i="2" s="1"/>
  <c r="M171" i="2"/>
  <c r="U170" i="2" s="1"/>
  <c r="U171" i="2" s="1"/>
  <c r="N162" i="2" l="1"/>
  <c r="O162" i="2" s="1"/>
  <c r="N146" i="2"/>
  <c r="O146" i="2" s="1"/>
  <c r="N130" i="2"/>
  <c r="O130" i="2" s="1"/>
  <c r="N114" i="2"/>
  <c r="O114" i="2" s="1"/>
  <c r="N98" i="2"/>
  <c r="O98" i="2" s="1"/>
  <c r="N82" i="2"/>
  <c r="O82" i="2" s="1"/>
  <c r="N66" i="2"/>
  <c r="O66" i="2" s="1"/>
  <c r="N50" i="2"/>
  <c r="O50" i="2" s="1"/>
  <c r="N34" i="2"/>
  <c r="O34" i="2" s="1"/>
  <c r="N166" i="2"/>
  <c r="O166" i="2" s="1"/>
  <c r="N150" i="2"/>
  <c r="O150" i="2" s="1"/>
  <c r="N134" i="2"/>
  <c r="O134" i="2" s="1"/>
  <c r="N118" i="2"/>
  <c r="O118" i="2" s="1"/>
  <c r="N102" i="2"/>
  <c r="O102" i="2" s="1"/>
  <c r="N86" i="2"/>
  <c r="O86" i="2" s="1"/>
  <c r="N70" i="2"/>
  <c r="O70" i="2" s="1"/>
  <c r="N54" i="2"/>
  <c r="O54" i="2" s="1"/>
  <c r="N38" i="2"/>
  <c r="O38" i="2" s="1"/>
  <c r="N110" i="2"/>
  <c r="O110" i="2" s="1"/>
  <c r="N94" i="2"/>
  <c r="O94" i="2" s="1"/>
  <c r="N30" i="2"/>
  <c r="O30" i="2" s="1"/>
  <c r="N154" i="2"/>
  <c r="O154" i="2" s="1"/>
  <c r="N138" i="2"/>
  <c r="O138" i="2" s="1"/>
  <c r="N122" i="2"/>
  <c r="O122" i="2" s="1"/>
  <c r="N106" i="2"/>
  <c r="O106" i="2" s="1"/>
  <c r="N90" i="2"/>
  <c r="O90" i="2" s="1"/>
  <c r="N74" i="2"/>
  <c r="O74" i="2" s="1"/>
  <c r="N58" i="2"/>
  <c r="O58" i="2" s="1"/>
  <c r="N42" i="2"/>
  <c r="O42" i="2" s="1"/>
  <c r="N26" i="2"/>
  <c r="O26" i="2" s="1"/>
  <c r="N158" i="2"/>
  <c r="O158" i="2" s="1"/>
  <c r="N142" i="2"/>
  <c r="O142" i="2" s="1"/>
  <c r="N126" i="2"/>
  <c r="O126" i="2" s="1"/>
  <c r="N78" i="2"/>
  <c r="O78" i="2" s="1"/>
  <c r="N62" i="2"/>
  <c r="O62" i="2" s="1"/>
  <c r="N46" i="2"/>
  <c r="O46" i="2" s="1"/>
  <c r="N167" i="2"/>
  <c r="O167" i="2" s="1"/>
  <c r="N151" i="2"/>
  <c r="O151" i="2" s="1"/>
  <c r="N135" i="2"/>
  <c r="O135" i="2" s="1"/>
  <c r="N119" i="2"/>
  <c r="O119" i="2" s="1"/>
  <c r="N103" i="2"/>
  <c r="O103" i="2" s="1"/>
  <c r="N87" i="2"/>
  <c r="O87" i="2" s="1"/>
  <c r="N71" i="2"/>
  <c r="O71" i="2" s="1"/>
  <c r="N55" i="2"/>
  <c r="O55" i="2" s="1"/>
  <c r="N39" i="2"/>
  <c r="O39" i="2" s="1"/>
  <c r="N155" i="2"/>
  <c r="O155" i="2" s="1"/>
  <c r="N139" i="2"/>
  <c r="O139" i="2" s="1"/>
  <c r="N123" i="2"/>
  <c r="O123" i="2" s="1"/>
  <c r="N107" i="2"/>
  <c r="O107" i="2" s="1"/>
  <c r="N91" i="2"/>
  <c r="O91" i="2" s="1"/>
  <c r="N75" i="2"/>
  <c r="O75" i="2" s="1"/>
  <c r="N59" i="2"/>
  <c r="O59" i="2" s="1"/>
  <c r="N43" i="2"/>
  <c r="O43" i="2" s="1"/>
  <c r="N27" i="2"/>
  <c r="O27" i="2" s="1"/>
  <c r="N83" i="2"/>
  <c r="O83" i="2" s="1"/>
  <c r="N67" i="2"/>
  <c r="O67" i="2" s="1"/>
  <c r="N159" i="2"/>
  <c r="O159" i="2" s="1"/>
  <c r="N143" i="2"/>
  <c r="O143" i="2" s="1"/>
  <c r="N127" i="2"/>
  <c r="O127" i="2" s="1"/>
  <c r="N111" i="2"/>
  <c r="O111" i="2" s="1"/>
  <c r="N95" i="2"/>
  <c r="O95" i="2" s="1"/>
  <c r="N79" i="2"/>
  <c r="O79" i="2" s="1"/>
  <c r="N63" i="2"/>
  <c r="O63" i="2" s="1"/>
  <c r="N47" i="2"/>
  <c r="O47" i="2" s="1"/>
  <c r="N31" i="2"/>
  <c r="O31" i="2" s="1"/>
  <c r="N163" i="2"/>
  <c r="O163" i="2" s="1"/>
  <c r="N147" i="2"/>
  <c r="O147" i="2" s="1"/>
  <c r="N131" i="2"/>
  <c r="O131" i="2" s="1"/>
  <c r="N115" i="2"/>
  <c r="O115" i="2" s="1"/>
  <c r="N99" i="2"/>
  <c r="O99" i="2" s="1"/>
  <c r="N51" i="2"/>
  <c r="O51" i="2" s="1"/>
  <c r="N35" i="2"/>
  <c r="O35" i="2" s="1"/>
  <c r="N157" i="2"/>
  <c r="N141" i="2"/>
  <c r="N125" i="2"/>
  <c r="N109" i="2"/>
  <c r="N93" i="2"/>
  <c r="N77" i="2"/>
  <c r="N61" i="2"/>
  <c r="N45" i="2"/>
  <c r="N29" i="2"/>
  <c r="N161" i="2"/>
  <c r="N145" i="2"/>
  <c r="N129" i="2"/>
  <c r="N113" i="2"/>
  <c r="N97" i="2"/>
  <c r="N81" i="2"/>
  <c r="N65" i="2"/>
  <c r="N49" i="2"/>
  <c r="N33" i="2"/>
  <c r="N57" i="2"/>
  <c r="N41" i="2"/>
  <c r="N165" i="2"/>
  <c r="N149" i="2"/>
  <c r="N133" i="2"/>
  <c r="N117" i="2"/>
  <c r="N101" i="2"/>
  <c r="N85" i="2"/>
  <c r="N69" i="2"/>
  <c r="N53" i="2"/>
  <c r="N37" i="2"/>
  <c r="N153" i="2"/>
  <c r="N137" i="2"/>
  <c r="N121" i="2"/>
  <c r="N105" i="2"/>
  <c r="N89" i="2"/>
  <c r="N73" i="2"/>
  <c r="N25" i="2"/>
  <c r="O25" i="2" s="1"/>
  <c r="O65" i="2" l="1"/>
  <c r="O97" i="2"/>
  <c r="O77" i="2"/>
  <c r="O101" i="2"/>
  <c r="O161" i="2"/>
  <c r="O149" i="2"/>
  <c r="O137" i="2"/>
  <c r="O165" i="2"/>
  <c r="O37" i="2"/>
  <c r="O29" i="2"/>
  <c r="O45" i="2"/>
  <c r="O73" i="2"/>
  <c r="O93" i="2"/>
  <c r="O61" i="2"/>
  <c r="O53" i="2"/>
  <c r="O85" i="2"/>
  <c r="O105" i="2"/>
  <c r="O117" i="2"/>
  <c r="O133" i="2"/>
  <c r="O141" i="2"/>
  <c r="O157" i="2"/>
  <c r="O41" i="2"/>
  <c r="O57" i="2"/>
  <c r="O109" i="2"/>
  <c r="DX235" i="1" s="1"/>
  <c r="O113" i="2"/>
  <c r="O125" i="2"/>
  <c r="O129" i="2"/>
  <c r="O145" i="2"/>
  <c r="O153" i="2"/>
  <c r="O33" i="2"/>
  <c r="O49" i="2"/>
  <c r="O69" i="2"/>
  <c r="O89" i="2"/>
  <c r="O121" i="2"/>
  <c r="O81" i="2"/>
  <c r="O169" i="2" l="1"/>
  <c r="EH140" i="1"/>
  <c r="EH134" i="1"/>
  <c r="EH139" i="1"/>
  <c r="EH131" i="1"/>
  <c r="DX249" i="1"/>
  <c r="DX242" i="1"/>
  <c r="DX245" i="1"/>
  <c r="DX248" i="1"/>
  <c r="DX238" i="1"/>
  <c r="EH123" i="1"/>
  <c r="EH125" i="1"/>
  <c r="DX247" i="1"/>
  <c r="DX241" i="1"/>
  <c r="DX234" i="1"/>
  <c r="EH138" i="1"/>
  <c r="EH135" i="1"/>
  <c r="EH137" i="1"/>
  <c r="EH132" i="1"/>
  <c r="EH127" i="1"/>
  <c r="DX246" i="1"/>
  <c r="DX244" i="1"/>
  <c r="DX240" i="1"/>
  <c r="DX239" i="1"/>
  <c r="DX236" i="1"/>
  <c r="EH129" i="1"/>
  <c r="EH121" i="1"/>
  <c r="DX243" i="1"/>
  <c r="DX237" i="1"/>
  <c r="EH136" i="1"/>
  <c r="EH128" i="1"/>
  <c r="EH130" i="1"/>
  <c r="EH133" i="1"/>
  <c r="EH126" i="1"/>
  <c r="EH122" i="1"/>
  <c r="EH124" i="1"/>
  <c r="S91" i="2"/>
  <c r="FG121" i="1"/>
  <c r="GD240" i="1" l="1"/>
  <c r="FA240" i="1"/>
  <c r="GG132" i="1"/>
  <c r="FG132" i="1"/>
  <c r="GG135" i="1"/>
  <c r="FG135" i="1"/>
  <c r="FA234" i="1"/>
  <c r="GD247" i="1"/>
  <c r="FA247" i="1"/>
  <c r="GG123" i="1"/>
  <c r="FG123" i="1"/>
  <c r="GD248" i="1"/>
  <c r="FA248" i="1"/>
  <c r="GD242" i="1"/>
  <c r="FA242" i="1"/>
  <c r="GG131" i="1"/>
  <c r="FG131" i="1"/>
  <c r="GG134" i="1"/>
  <c r="FG134" i="1"/>
  <c r="GG122" i="1"/>
  <c r="FG122" i="1"/>
  <c r="GG133" i="1"/>
  <c r="FG133" i="1"/>
  <c r="GG128" i="1"/>
  <c r="FG128" i="1"/>
  <c r="GD237" i="1"/>
  <c r="FA237" i="1"/>
  <c r="GD236" i="1"/>
  <c r="FA236" i="1"/>
  <c r="GD246" i="1"/>
  <c r="FA246" i="1"/>
  <c r="GG129" i="1"/>
  <c r="FG129" i="1"/>
  <c r="GD239" i="1"/>
  <c r="FA239" i="1"/>
  <c r="GD244" i="1"/>
  <c r="FA244" i="1"/>
  <c r="GG127" i="1"/>
  <c r="FG127" i="1"/>
  <c r="GG137" i="1"/>
  <c r="FG137" i="1"/>
  <c r="GG138" i="1"/>
  <c r="FG138" i="1"/>
  <c r="GD241" i="1"/>
  <c r="FA241" i="1"/>
  <c r="GG125" i="1"/>
  <c r="FG125" i="1"/>
  <c r="GD238" i="1"/>
  <c r="FA238" i="1"/>
  <c r="GD245" i="1"/>
  <c r="FA245" i="1"/>
  <c r="GD249" i="1"/>
  <c r="FA249" i="1"/>
  <c r="GG139" i="1"/>
  <c r="FG139" i="1"/>
  <c r="GG140" i="1"/>
  <c r="FG140" i="1"/>
  <c r="GG124" i="1"/>
  <c r="FG124" i="1"/>
  <c r="GG126" i="1"/>
  <c r="FG126" i="1"/>
  <c r="GG130" i="1"/>
  <c r="FG130" i="1"/>
  <c r="GG136" i="1"/>
  <c r="FG136" i="1"/>
  <c r="GD243" i="1"/>
  <c r="FA243" i="1"/>
  <c r="HU304" i="1"/>
  <c r="HU303" i="1"/>
  <c r="HT290" i="1"/>
  <c r="HT291" i="1" s="1"/>
  <c r="O170" i="2"/>
  <c r="FA235" i="1" l="1"/>
  <c r="GD234" i="1"/>
  <c r="O171" i="2"/>
  <c r="GG121" i="1"/>
</calcChain>
</file>

<file path=xl/sharedStrings.xml><?xml version="1.0" encoding="utf-8"?>
<sst xmlns="http://schemas.openxmlformats.org/spreadsheetml/2006/main" count="1593" uniqueCount="350">
  <si>
    <t>УТВЕРЖДЕНО</t>
  </si>
  <si>
    <t>образования администрации</t>
  </si>
  <si>
    <t>города Красноярска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</si>
  <si>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</si>
  <si>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</si>
  <si>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</si>
  <si>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</si>
  <si>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</si>
  <si>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</si>
  <si>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</si>
  <si>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</si>
  <si>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</si>
  <si>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</si>
  <si>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</si>
  <si>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</si>
  <si>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</si>
  <si>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</si>
  <si>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</si>
  <si>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</si>
  <si>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</si>
  <si>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</si>
  <si>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</si>
  <si>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</si>
  <si>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</si>
  <si>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</si>
  <si>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</si>
  <si>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</si>
  <si>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</si>
  <si>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</si>
  <si>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</si>
  <si>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</si>
  <si>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</si>
  <si>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</si>
  <si>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</si>
  <si>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</si>
  <si>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</si>
  <si>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</si>
  <si>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</si>
  <si>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</si>
  <si>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</si>
  <si>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</si>
  <si>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</si>
  <si>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</si>
  <si>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</si>
  <si>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</si>
  <si>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</si>
  <si>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</si>
  <si>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</si>
  <si>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</si>
  <si>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</si>
  <si>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</si>
  <si>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</si>
  <si>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</si>
  <si>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год</t>
  </si>
  <si>
    <t>Всего</t>
  </si>
  <si>
    <t>в т.ч. оказываемых за плату в пределах муниципального задания</t>
  </si>
  <si>
    <t>наимено-вание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</si>
  <si>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</si>
  <si>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</si>
  <si>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</si>
  <si>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</si>
  <si>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</si>
  <si>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</si>
  <si>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</si>
  <si>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</si>
  <si>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</si>
  <si>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</si>
  <si>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</si>
  <si>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</si>
  <si>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</si>
  <si>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</si>
  <si>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</si>
  <si>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</si>
  <si>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</si>
  <si>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</si>
  <si>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</si>
  <si>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</si>
  <si>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</si>
  <si>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</si>
  <si>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</si>
  <si>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</si>
  <si>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</si>
  <si>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</si>
  <si>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</si>
  <si>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</si>
  <si>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</si>
  <si>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</si>
  <si>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</si>
  <si>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</si>
  <si>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</si>
  <si>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</si>
  <si>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</si>
  <si>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</si>
  <si>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</si>
  <si>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</si>
  <si>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</si>
  <si>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</si>
  <si>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</si>
  <si>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</si>
  <si>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</si>
  <si>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</si>
  <si>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</si>
  <si>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</si>
  <si>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</si>
  <si>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</si>
  <si>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</si>
  <si>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</si>
  <si>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</si>
  <si>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</si>
  <si>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</si>
  <si>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</si>
  <si>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</si>
  <si>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85</t>
  </si>
  <si>
    <t>Электронное информирование, размещение на сайте учреждения _____________________</t>
  </si>
  <si>
    <t>Часть 1. Сведения об оказываемых муниципальных услугах</t>
  </si>
  <si>
    <t>БВ24</t>
  </si>
  <si>
    <t>56.29</t>
  </si>
  <si>
    <t>Образование дополнительное детей</t>
  </si>
  <si>
    <t>853211О.99.0.БВ19АА56000</t>
  </si>
  <si>
    <t>853211О.99.0.БВ19АА68000</t>
  </si>
  <si>
    <t>Предоставление  мест для временного проживания детскими лагерями на время школьных каникул</t>
  </si>
  <si>
    <t>55.20</t>
  </si>
  <si>
    <t>Деятельность столовых, буфетов в школах на основе льготных цен на питание</t>
  </si>
  <si>
    <t>88.99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</si>
  <si>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</si>
  <si>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</si>
  <si>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</si>
  <si>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</si>
  <si>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</si>
  <si>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</si>
  <si>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</si>
  <si>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</si>
  <si>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</si>
  <si>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</si>
  <si>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</si>
  <si>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</si>
  <si>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</si>
  <si>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</si>
  <si>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Предоставление услуг социального характера, консультаций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</si>
  <si>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</si>
  <si>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</si>
  <si>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По Сводному реестру</t>
  </si>
  <si>
    <t>Код по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</si>
  <si>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</si>
  <si>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</si>
  <si>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</si>
  <si>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</si>
  <si>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</si>
  <si>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</si>
  <si>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</si>
  <si>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</si>
  <si>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</si>
  <si>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</si>
  <si>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</si>
  <si>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</si>
  <si>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Объем финансового обеспечения, рассчитанный с применением коэффициента выравнивания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</si>
  <si>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</si>
  <si>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</si>
  <si>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</si>
  <si>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</si>
  <si>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</si>
  <si>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</si>
  <si>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</si>
  <si>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</si>
  <si>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</si>
  <si>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</si>
  <si>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</si>
  <si>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</si>
  <si>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</si>
  <si>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</si>
  <si>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</si>
  <si>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</si>
  <si>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</si>
  <si>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Присмотр и уход. Дети-инвалиды. От 3 до 8 лет. Группа кратковременного пребывания.</t>
  </si>
  <si>
    <t>Присмотр и уход. Дети-инвалиды. От 3 до 8 лет. Группа полного дня.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</si>
  <si>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</si>
  <si>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уход.Физические лица за исключением льготных катерогий.  От 3 до 8 лет. Группа полного дня.</t>
  </si>
  <si>
    <t>Присмотр и уход. Дети с туберкулезной интоксикацией. От 3 до 8 лет. Группа кратковременного пребывания.</t>
  </si>
  <si>
    <t>Присмотр и уход. Дети-инвалиды. До 3 лет. Группа кратковременного пребывания.</t>
  </si>
  <si>
    <t>Присмотр и уход. Дети-инвалиды. До 3 лет. Группа полного дня.</t>
  </si>
  <si>
    <t>Присмотр и уход. Физические лица за исключением льготных катерогий. До 3 лет. Группа кратковременного пребывания.</t>
  </si>
  <si>
    <t>Присмотр и уход.Физические лица за исключением льготных катерогий.  До 3 лет. Группа полного дня.</t>
  </si>
  <si>
    <t>Присмотр и уход. Дети с туберкулезной интоксикацией. До 3 лет. Группа кратковременного пребывания.</t>
  </si>
  <si>
    <t>Присмотр и уход. Дети с туберкулезной интоксикацией. До 3 лет. Группа полного дня.</t>
  </si>
  <si>
    <t>Итого:</t>
  </si>
  <si>
    <t>МЗ</t>
  </si>
  <si>
    <t>k выравнивания</t>
  </si>
  <si>
    <t>Заведующий</t>
  </si>
  <si>
    <t>Присмотр и уход. Дети с туберкулезной интоксикацией. От 3 до 8 лет.Группа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</si>
  <si>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</si>
  <si>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</si>
  <si>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</si>
  <si>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До 3 лет. Группа полного дня.</t>
  </si>
  <si>
    <t>Реализация основных общеобразовательных программ дошкольного образования. Не указано Дети инвалиды. До 3 лет.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</si>
  <si>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До 3 лет. Группа полного дня.</t>
  </si>
  <si>
    <t>Реализация основных общеобразовательных программ дошкольного образования. Не указано. Не указано. До 3 лет. Группа краткоременного пребывания.</t>
  </si>
  <si>
    <t>Реализация основных общеобразовательных программ дошкольного образования. Не указано. Не указано. До 3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</si>
  <si>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</si>
  <si>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</si>
  <si>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краткоременного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</si>
  <si>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полного дня.</t>
  </si>
  <si>
    <t>Реализация основных общеобразовательных программ дошкольного образования. Не указано Дети инвалиды. От 3 до 8 лет.  Группа краткоременного пребывания.</t>
  </si>
  <si>
    <t>Реализация основных общеобразовательных программ дошкольного образования. Не указано Дети инвалиды. От 3 до 8 лет.  Группа полного дня.</t>
  </si>
  <si>
    <t>Реализация основных общеобразовательных программ дошкольного образования. Не указано. Не указано. От 3 до 8 лет.  Группа краткоременного пребывания.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</si>
  <si>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</si>
  <si>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адаптированная образовательная программа</t>
  </si>
  <si>
    <t>Обучающиеся с ограниченными возможностями здоровья (ОВЗ)</t>
  </si>
  <si>
    <t>группа кратковременного пребывания детей</t>
  </si>
  <si>
    <t>дети-иналиды</t>
  </si>
  <si>
    <t>дети-инвалиды</t>
  </si>
  <si>
    <t>дети с туберкулезной интоксикацией.</t>
  </si>
  <si>
    <t>дети с туберкулезной интоксикацией</t>
  </si>
  <si>
    <t>853211О.99.0.БВ19АА66000</t>
  </si>
  <si>
    <t>853211О.99.0.БВ19АА12000</t>
  </si>
  <si>
    <t>853211О.99.0.БВ19АА54000</t>
  </si>
  <si>
    <t>853211О.99.0.БВ19АБ52000</t>
  </si>
  <si>
    <t>853211О.99.0.БВ19АА14000</t>
  </si>
  <si>
    <t>853211О.99.0.БВ19АБ40000</t>
  </si>
  <si>
    <t>801011О.99.0.БВ24АВ42000</t>
  </si>
  <si>
    <t>801011О.99.0.БВ24АК60000</t>
  </si>
  <si>
    <t>801011О.99.0.БВ24АК62000</t>
  </si>
  <si>
    <t>801011О.99.0.БВ24ДП00000</t>
  </si>
  <si>
    <t>801011О.99.0.БВ24ДН80000</t>
  </si>
  <si>
    <t>БВ19</t>
  </si>
  <si>
    <t>853211О.99.0.БВ19АА16000</t>
  </si>
  <si>
    <t>Присмотр и уход(дети-инвалиды,От 3 лет до 8 лет,группа круглосуточного пребывания)</t>
  </si>
  <si>
    <t>853211О.99.0.БВ19АА58000</t>
  </si>
  <si>
    <t>853211О.99.0.БВ19АБ38000</t>
  </si>
  <si>
    <t>853211О.99.0.БВ19АБ42000</t>
  </si>
  <si>
    <t>853211О.99.0.БВ19АА24000</t>
  </si>
  <si>
    <t>853211О.99.0.БВ19АА26000</t>
  </si>
  <si>
    <t>853211О.99.0.БВ19АА57000</t>
  </si>
  <si>
    <t>Присмотр и уход(лица за исключением льготных категорий, от 3 лет до 8 лет,группа продленного дня)</t>
  </si>
  <si>
    <t>Присмотр и уход(дети с туберкулезной интоксикацией,От 3 лет до 8 лет,группа круглосуточного пребывания)</t>
  </si>
  <si>
    <t>группа круглосуточного пребывания детей</t>
  </si>
  <si>
    <t>группа продленного дня</t>
  </si>
  <si>
    <t>Присмотр и уход(физические лица за исключением льготных категорий,От 3 лет до 8 лет,группа круглосуточного пребывания)</t>
  </si>
  <si>
    <t>853211О.99.0.БВ19АА50000</t>
  </si>
  <si>
    <t>853211О.99.0.БВ19АБ50000</t>
  </si>
  <si>
    <t>801011О.99.0.БВ24АВ40000</t>
  </si>
  <si>
    <t>801011О.99.0.БВ24АВ44000</t>
  </si>
  <si>
    <t>801011О.99.0.БВ24АК64000</t>
  </si>
  <si>
    <t>801011О.99.0.БВ24ГД80000</t>
  </si>
  <si>
    <t>801011О.99.0.БВ24ГД82000</t>
  </si>
  <si>
    <t>801011О.99.0.БВ24ДН84000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</si>
  <si>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</si>
  <si>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</si>
  <si>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</si>
  <si>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</si>
  <si>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</si>
  <si>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</si>
  <si>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801011О.99.0.БВ24ДН83000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</si>
  <si>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круглосуточного пребывания.</t>
  </si>
  <si>
    <t>Реализация основных общеобразовательных программ дошкольного образования. Адаптированная образовательная программа. Дети инвалиды. От 3 до 8 лет.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</si>
  <si>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круглосуточного пребывания.</t>
  </si>
  <si>
    <t>Реализация основных общеобразовательных программ дошкольного образования. Не указано. Не указано. От 3 до 8 лет.  Группа продленного дня.</t>
  </si>
  <si>
    <t>Реализация</t>
  </si>
  <si>
    <t>Присмотр</t>
  </si>
  <si>
    <t>РАСЧЕТ</t>
  </si>
  <si>
    <t>Реестровый номер</t>
  </si>
  <si>
    <t>Наименование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</si>
  <si>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</si>
  <si>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</si>
  <si>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</si>
  <si>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показатель объема услуг</t>
  </si>
  <si>
    <t>Объем средств по расчету базового норматива</t>
  </si>
  <si>
    <t>Коэф. Выравнивания</t>
  </si>
  <si>
    <t>Затраты на оплату труда с начислениями на выплаты по оплате труда работников</t>
  </si>
  <si>
    <t>Затраты на приобретение материальных запасов и особо ценного движимого имущества</t>
  </si>
  <si>
    <t>Затраты на коммунальные услуги</t>
  </si>
  <si>
    <t>Иные затраты</t>
  </si>
  <si>
    <t>Затраты на содержание объектов недвижимого имущества</t>
  </si>
  <si>
    <t>Затраты на приобретение услуг связи</t>
  </si>
  <si>
    <t>Затраты на приобретение транспортных услуг</t>
  </si>
  <si>
    <t>Затраты на прочие общехозяйственные нужды</t>
  </si>
  <si>
    <t>Реализация дошкольного образования</t>
  </si>
  <si>
    <t>Реализация основных общеобразовательных программ дошкольного образования (адаптированная программа, ОВЗ, от 3 до 8, очная, полного дня)</t>
  </si>
  <si>
    <t>Реализация основных общеобразовательных программ дошкольного образования (адапптированная программа, ОВЗ, от 3 до 8, очная,ГКП)</t>
  </si>
  <si>
    <t>Реализация основных общеобразовательных программ дошкольного образования (адапптированная программа, ОВЗ, от 3 до 8, очная,группа круглосуточного пребывания)</t>
  </si>
  <si>
    <t>Реализация основных общеобразовательных программ дошкольного образования (адаптированная программа, инвалиды, от 3 до 8, очная, ГКП)</t>
  </si>
  <si>
    <t>Реализация основных общеобразовательных программ дошкольного образования (адаптированная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</si>
  <si>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программа, инвалиды, от 3 до 8,группа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</si>
  <si>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</si>
  <si>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</si>
  <si>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</si>
  <si>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 (не указано, не указано,от 3 до 8, очная, полного дня)</t>
  </si>
  <si>
    <t>Реализация основных общеобразовательных программ дошкольного образования (не указано, не указано,от 3 до 8, 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</si>
  <si>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</si>
  <si>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</si>
  <si>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</si>
  <si>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</si>
  <si>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</si>
  <si>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</si>
  <si>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</si>
  <si>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</si>
  <si>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</si>
  <si>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</si>
  <si>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</si>
  <si>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 (лица за исключением льготных категор, от 3 до 8,ГКП)</t>
  </si>
  <si>
    <t>Присмотр и уход (лица за исключением льготных категор, от 3 до 8,полного дня)</t>
  </si>
  <si>
    <t>Присмотр и уход(физические лица за исключением льготных категорий,От 3 лет до 8 лет,,группа круглосуточного пребывания)</t>
  </si>
  <si>
    <t>Присмотр и уход(дети с туберкулезной интоксикацией,От 3 лет до 8 лет, ГКП)</t>
  </si>
  <si>
    <t>853211О.99.0.БА19АБ40000</t>
  </si>
  <si>
    <t>Присмотр и уход(дети с туберкулезной интоксикацией,От 3 лет до 8 лет,,группа полного дня)</t>
  </si>
  <si>
    <t>Присмотр и уход(дети с туберкулезной интоксикацией,От 3 лет до 8 лет,,группа круглосуточного пребывания)</t>
  </si>
  <si>
    <t>Присмотр и уход (инвалиды, до 3, ГКП)</t>
  </si>
  <si>
    <t>Присмотр и уход (инвалиды, до 3, полного дня)</t>
  </si>
  <si>
    <t>Присмотр и уход  ( лица за исключением льготных категорий, до 3 , ГКП)</t>
  </si>
  <si>
    <t>Присмотр и уход  ( лица за исключением льготных категорий, до 3 , полного дня)</t>
  </si>
  <si>
    <t>853211О.99.0.БА19АБ52000</t>
  </si>
  <si>
    <t>Присмотр и уход(дети с туберкулезной интоксикацией,До 3 лет,,группа полного дня)</t>
  </si>
  <si>
    <t>СУБВ</t>
  </si>
  <si>
    <t>ГОРОД+АУП</t>
  </si>
  <si>
    <t>УТВЕРЖДЕН+ОЦДИ</t>
  </si>
  <si>
    <t>ПИТАНИЕ</t>
  </si>
  <si>
    <t>присмотр</t>
  </si>
  <si>
    <t>ВСЕГО БЮДЖЕТ</t>
  </si>
  <si>
    <t>ОЦДИ</t>
  </si>
  <si>
    <t>ИТОГО</t>
  </si>
  <si>
    <t>года</t>
  </si>
  <si>
    <t>к муниципальному заданию  от</t>
  </si>
  <si>
    <t xml:space="preserve">Приложение                  </t>
  </si>
  <si>
    <t>реализация</t>
  </si>
  <si>
    <t>2022 год</t>
  </si>
  <si>
    <t>2023 год</t>
  </si>
  <si>
    <t>2024 год</t>
  </si>
  <si>
    <t>внести с тацлицы сумма соглашений</t>
  </si>
  <si>
    <t>24</t>
  </si>
  <si>
    <t>муниципальное бюджетное дошкольное образовательное учреждение «Детский сад № 22 общеразвивающего вида с приоритетным осушествлением деятельности по художественно-эстетическому направлению развития детей»</t>
  </si>
  <si>
    <t>на оказание муниципальным бюджетным дошкольным образовательным учреждением «Детский сад № 22 общеразвивающего вида с приоритетным осушествлением деятельности по художественно-эстетическому направлению развития детей» муниципальных услуг (выполнение работ)</t>
  </si>
  <si>
    <t>базовых нормативов на оказание муниципальных услуг МБДОУ № 22</t>
  </si>
  <si>
    <t>По мере обновления информации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</si>
  <si>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</si>
  <si>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</si>
  <si>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 xml:space="preserve">6. Устав образовательного учреждения. </t>
  </si>
  <si>
    <t xml:space="preserve">4. Устав образовательного учреждения. </t>
  </si>
  <si>
    <t>25</t>
  </si>
  <si>
    <t>Заместитель руководителя главного управления</t>
  </si>
  <si>
    <t>_______________Т.В.Авулова</t>
  </si>
  <si>
    <t>853211О.99.0.БВ19АА62000</t>
  </si>
  <si>
    <t>Присмотр и уход(физические лица за исключением льготных категорий, не указано,группа полного дня)</t>
  </si>
  <si>
    <t>бюджет 2025</t>
  </si>
  <si>
    <t>на 2024 год и плановый период 2025-2026годов</t>
  </si>
  <si>
    <t>Объем муниципального задания на 2024г.</t>
  </si>
  <si>
    <t>бюджет 2026</t>
  </si>
  <si>
    <t>на 2024 год и плановый период 2025 –  2026 годов</t>
  </si>
  <si>
    <t>26</t>
  </si>
  <si>
    <t>2024 год (очередной финансовый год)</t>
  </si>
  <si>
    <t>2025 год (1-й год планового периода)</t>
  </si>
  <si>
    <t>2026 год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</si>
</sst>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3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1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40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23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6" fillId="4" borderId="31" xfId="0" applyFont="1" applyFill="1" applyBorder="1" applyAlignment="1">
      <alignment horizontal="right" wrapText="1"/>
    </xf>
    <xf numFmtId="4" fontId="16" fillId="0" borderId="31" xfId="0" applyNumberFormat="1" applyFont="1" applyBorder="1" applyAlignment="1">
      <alignment horizontal="right" wrapText="1"/>
    </xf>
    <xf numFmtId="4" fontId="16" fillId="4" borderId="31" xfId="0" applyNumberFormat="1" applyFont="1" applyFill="1" applyBorder="1" applyAlignment="1">
      <alignment horizontal="right" wrapText="1"/>
    </xf>
    <xf numFmtId="3" fontId="16" fillId="0" borderId="31" xfId="0" applyNumberFormat="1" applyFont="1" applyBorder="1" applyAlignment="1">
      <alignment horizontal="right" wrapText="1"/>
    </xf>
    <xf numFmtId="4" fontId="18" fillId="0" borderId="0" xfId="0" applyNumberFormat="1" applyFont="1"/>
    <xf numFmtId="0" fontId="6" fillId="5" borderId="3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vertical="top" wrapText="1"/>
    </xf>
    <xf numFmtId="0" fontId="19" fillId="5" borderId="39" xfId="0" applyFont="1" applyFill="1" applyBorder="1" applyAlignment="1">
      <alignment vertical="top" wrapText="1"/>
    </xf>
    <xf numFmtId="0" fontId="16" fillId="5" borderId="39" xfId="0" applyFont="1" applyFill="1" applyBorder="1" applyAlignment="1">
      <alignment vertical="top" wrapText="1"/>
    </xf>
    <xf numFmtId="0" fontId="18" fillId="0" borderId="0" xfId="0" applyFont="1"/>
    <xf numFmtId="0" fontId="16" fillId="0" borderId="0" xfId="0" applyFont="1" applyAlignment="1">
      <alignment vertical="center"/>
    </xf>
    <xf numFmtId="4" fontId="2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/>
    </xf>
    <xf numFmtId="0" fontId="6" fillId="6" borderId="39" xfId="0" applyFont="1" applyFill="1" applyBorder="1" applyAlignment="1">
      <alignment vertical="top" wrapText="1"/>
    </xf>
    <xf numFmtId="0" fontId="1" fillId="6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vertical="top" wrapText="1"/>
    </xf>
    <xf numFmtId="0" fontId="19" fillId="7" borderId="39" xfId="0" applyFont="1" applyFill="1" applyBorder="1" applyAlignment="1">
      <alignment horizontal="center" vertical="top" wrapText="1"/>
    </xf>
    <xf numFmtId="0" fontId="19" fillId="7" borderId="39" xfId="0" applyFont="1" applyFill="1" applyBorder="1" applyAlignment="1">
      <alignment horizontal="center" vertical="center" wrapText="1"/>
    </xf>
    <xf numFmtId="4" fontId="19" fillId="7" borderId="31" xfId="0" applyNumberFormat="1" applyFont="1" applyFill="1" applyBorder="1" applyAlignment="1">
      <alignment horizontal="center" wrapText="1"/>
    </xf>
    <xf numFmtId="0" fontId="22" fillId="0" borderId="0" xfId="0" applyFont="1"/>
    <xf numFmtId="0" fontId="19" fillId="0" borderId="0" xfId="0" applyFont="1"/>
    <xf numFmtId="0" fontId="16" fillId="0" borderId="0" xfId="0" applyFont="1"/>
    <xf numFmtId="0" fontId="19" fillId="8" borderId="0" xfId="0" applyFont="1" applyFill="1"/>
    <xf numFmtId="0" fontId="19" fillId="3" borderId="0" xfId="0" applyFont="1" applyFill="1"/>
    <xf numFmtId="0" fontId="16" fillId="3" borderId="0" xfId="0" applyFont="1" applyFill="1"/>
    <xf numFmtId="0" fontId="22" fillId="3" borderId="0" xfId="0" applyFont="1" applyFill="1"/>
    <xf numFmtId="14" fontId="23" fillId="4" borderId="0" xfId="0" applyNumberFormat="1" applyFont="1" applyFill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26" fillId="2" borderId="7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0" xfId="0" applyFont="1"/>
    <xf numFmtId="4" fontId="15" fillId="0" borderId="19" xfId="0" applyNumberFormat="1" applyFont="1" applyBorder="1"/>
    <xf numFmtId="4" fontId="1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23" fillId="0" borderId="0" xfId="0" applyFont="1" applyAlignment="1">
      <alignment wrapText="1"/>
    </xf>
    <xf numFmtId="4" fontId="19" fillId="0" borderId="0" xfId="0" applyNumberFormat="1" applyFont="1"/>
    <xf numFmtId="4" fontId="20" fillId="0" borderId="0" xfId="0" applyNumberFormat="1" applyFont="1"/>
    <xf numFmtId="0" fontId="0" fillId="0" borderId="0" xfId="0" applyAlignment="1">
      <alignment horizontal="center"/>
    </xf>
    <xf numFmtId="4" fontId="19" fillId="2" borderId="0" xfId="0" applyNumberFormat="1" applyFont="1" applyFill="1"/>
    <xf numFmtId="14" fontId="12" fillId="0" borderId="0" xfId="0" applyNumberFormat="1" applyFont="1"/>
    <xf numFmtId="0" fontId="27" fillId="0" borderId="0" xfId="0" applyFont="1"/>
    <xf numFmtId="2" fontId="27" fillId="0" borderId="0" xfId="0" applyNumberFormat="1" applyFont="1"/>
    <xf numFmtId="0" fontId="28" fillId="0" borderId="0" xfId="0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7" fillId="4" borderId="0" xfId="0" applyFont="1" applyFill="1"/>
    <xf numFmtId="4" fontId="15" fillId="4" borderId="0" xfId="0" applyNumberFormat="1" applyFont="1" applyFill="1"/>
    <xf numFmtId="4" fontId="15" fillId="0" borderId="0" xfId="0" applyNumberFormat="1" applyFont="1"/>
    <xf numFmtId="4" fontId="2" fillId="0" borderId="0" xfId="0" applyNumberFormat="1" applyFont="1"/>
    <xf numFmtId="0" fontId="29" fillId="0" borderId="0" xfId="0" applyFont="1" applyAlignment="1">
      <alignment wrapText="1"/>
    </xf>
    <xf numFmtId="4" fontId="29" fillId="0" borderId="0" xfId="0" applyNumberFormat="1" applyFont="1"/>
    <xf numFmtId="4" fontId="30" fillId="2" borderId="0" xfId="0" applyNumberFormat="1" applyFont="1" applyFill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3" borderId="1" xfId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23" xfId="0" applyFont="1" applyBorder="1" applyAlignment="1">
      <alignment horizontal="left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3" fillId="9" borderId="12" xfId="0" applyNumberFormat="1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49" fontId="3" fillId="9" borderId="13" xfId="0" applyNumberFormat="1" applyFont="1" applyFill="1" applyBorder="1" applyAlignment="1">
      <alignment horizontal="left"/>
    </xf>
    <xf numFmtId="49" fontId="3" fillId="9" borderId="16" xfId="0" applyNumberFormat="1" applyFont="1" applyFill="1" applyBorder="1" applyAlignment="1">
      <alignment horizontal="left"/>
    </xf>
    <xf numFmtId="49" fontId="3" fillId="9" borderId="0" xfId="0" applyNumberFormat="1" applyFont="1" applyFill="1" applyAlignment="1">
      <alignment horizontal="left"/>
    </xf>
    <xf numFmtId="49" fontId="3" fillId="9" borderId="11" xfId="0" applyNumberFormat="1" applyFont="1" applyFill="1" applyBorder="1" applyAlignment="1">
      <alignment horizontal="left"/>
    </xf>
    <xf numFmtId="49" fontId="3" fillId="9" borderId="17" xfId="0" applyNumberFormat="1" applyFont="1" applyFill="1" applyBorder="1" applyAlignment="1">
      <alignment horizontal="left"/>
    </xf>
    <xf numFmtId="49" fontId="3" fillId="9" borderId="6" xfId="0" applyNumberFormat="1" applyFont="1" applyFill="1" applyBorder="1" applyAlignment="1">
      <alignment horizontal="left"/>
    </xf>
    <xf numFmtId="49" fontId="3" fillId="9" borderId="18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49" fontId="3" fillId="9" borderId="14" xfId="0" applyNumberFormat="1" applyFont="1" applyFill="1" applyBorder="1" applyAlignment="1">
      <alignment horizontal="left"/>
    </xf>
    <xf numFmtId="49" fontId="3" fillId="9" borderId="10" xfId="0" applyNumberFormat="1" applyFont="1" applyFill="1" applyBorder="1" applyAlignment="1">
      <alignment horizontal="left"/>
    </xf>
    <xf numFmtId="49" fontId="3" fillId="9" borderId="15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  <xf numFmtId="0" fontId="3" fillId="9" borderId="0" xfId="0" applyFont="1" applyFill="1" applyAlignment="1">
      <alignment horizontal="left"/>
    </xf>
    <xf numFmtId="0" fontId="3" fillId="9" borderId="11" xfId="0" applyFont="1" applyFill="1" applyBorder="1" applyAlignment="1">
      <alignment horizontal="left"/>
    </xf>
    <xf numFmtId="0" fontId="3" fillId="9" borderId="1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0" borderId="29" xfId="0" applyBorder="1" applyAlignment="1">
      <alignment wrapText="1"/>
    </xf>
    <xf numFmtId="0" fontId="16" fillId="0" borderId="2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9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/>
    </xf>
    <xf numFmtId="4" fontId="25" fillId="2" borderId="45" xfId="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3;&#1077;&#1073;&#1091;&#1096;&#1082;&#1080;&#1085;&#1072;/Desktop/&#1053;&#1047;%202024%20&#1089;&#1072;&#1076;&#1099;/&#1053;&#1047;%20&#1052;&#1041;&#1044;&#1054;&#1059;%20&#8470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+213"/>
      <sheetName val="ПРОЧИЕ"/>
      <sheetName val="Расчет"/>
      <sheetName val="исх. данные"/>
      <sheetName val="смета"/>
    </sheetNames>
    <sheetDataSet>
      <sheetData sheetId="0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12589.670003728386</v>
          </cell>
        </row>
        <row r="12">
          <cell r="G12">
            <v>44161.800013078362</v>
          </cell>
        </row>
        <row r="13">
          <cell r="G13">
            <v>83921.840024853154</v>
          </cell>
        </row>
        <row r="14">
          <cell r="G14">
            <v>12589.670003728386</v>
          </cell>
        </row>
        <row r="15">
          <cell r="G15">
            <v>44161.800013078362</v>
          </cell>
        </row>
        <row r="16">
          <cell r="G16">
            <v>12589.670003728386</v>
          </cell>
        </row>
        <row r="17">
          <cell r="D17">
            <v>120</v>
          </cell>
          <cell r="G17">
            <v>56278.449916666672</v>
          </cell>
        </row>
        <row r="18">
          <cell r="G18">
            <v>83921.840024853154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16747.600004959742</v>
          </cell>
        </row>
        <row r="22">
          <cell r="G22">
            <v>56045.030016597535</v>
          </cell>
        </row>
        <row r="23">
          <cell r="G23">
            <v>16747.600004959742</v>
          </cell>
        </row>
        <row r="24">
          <cell r="G24">
            <v>56045.030016597535</v>
          </cell>
        </row>
        <row r="25">
          <cell r="G25">
            <v>16747.600004959742</v>
          </cell>
        </row>
        <row r="26">
          <cell r="G26">
            <v>56045.030016597535</v>
          </cell>
        </row>
        <row r="27">
          <cell r="G27">
            <v>49619.040014694503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D33">
            <v>120</v>
          </cell>
          <cell r="G33">
            <v>37080.462666666666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C45">
            <v>6753413.9900000002</v>
          </cell>
        </row>
        <row r="49">
          <cell r="C49">
            <v>4449655.5199999996</v>
          </cell>
        </row>
      </sheetData>
      <sheetData sheetId="1">
        <row r="8">
          <cell r="D8">
            <v>1102.9978333333333</v>
          </cell>
          <cell r="E8">
            <v>519.11108333333334</v>
          </cell>
          <cell r="F8">
            <v>416.71666666666664</v>
          </cell>
        </row>
        <row r="9">
          <cell r="D9">
            <v>1102.9978333333333</v>
          </cell>
          <cell r="E9">
            <v>519.11108333333334</v>
          </cell>
          <cell r="F9">
            <v>416.71666666666664</v>
          </cell>
        </row>
        <row r="10">
          <cell r="D10">
            <v>1102.9978333333333</v>
          </cell>
          <cell r="E10">
            <v>519.11108333333334</v>
          </cell>
          <cell r="F10">
            <v>416.71666666666664</v>
          </cell>
        </row>
        <row r="11">
          <cell r="D11">
            <v>1102.9978333333333</v>
          </cell>
          <cell r="E11">
            <v>519.11108333333334</v>
          </cell>
          <cell r="F11">
            <v>416.71666666666664</v>
          </cell>
        </row>
        <row r="12">
          <cell r="D12">
            <v>1102.9978333333333</v>
          </cell>
          <cell r="E12">
            <v>519.11108333333334</v>
          </cell>
          <cell r="F12">
            <v>416.71666666666664</v>
          </cell>
        </row>
        <row r="13">
          <cell r="D13">
            <v>1102.9978333333333</v>
          </cell>
          <cell r="E13">
            <v>519.11108333333334</v>
          </cell>
          <cell r="F13">
            <v>416.71666666666664</v>
          </cell>
        </row>
        <row r="14">
          <cell r="D14">
            <v>1102.9978333333333</v>
          </cell>
          <cell r="E14">
            <v>519.11108333333334</v>
          </cell>
          <cell r="F14">
            <v>416.71666666666664</v>
          </cell>
        </row>
        <row r="15">
          <cell r="D15">
            <v>1102.9978333333333</v>
          </cell>
          <cell r="E15">
            <v>519.11108333333334</v>
          </cell>
          <cell r="F15">
            <v>416.71666666666664</v>
          </cell>
        </row>
        <row r="16">
          <cell r="D16">
            <v>1102.9978333333333</v>
          </cell>
          <cell r="E16">
            <v>519.11108333333334</v>
          </cell>
          <cell r="F16">
            <v>416.71666666666664</v>
          </cell>
        </row>
        <row r="17">
          <cell r="D17">
            <v>1102.9978333333333</v>
          </cell>
          <cell r="E17">
            <v>519.11108333333334</v>
          </cell>
          <cell r="F17">
            <v>416.71666666666664</v>
          </cell>
        </row>
        <row r="18">
          <cell r="D18">
            <v>1102.9978333333333</v>
          </cell>
          <cell r="E18">
            <v>519.11108333333334</v>
          </cell>
          <cell r="F18">
            <v>416.71666666666664</v>
          </cell>
        </row>
        <row r="19">
          <cell r="D19">
            <v>1102.9978333333333</v>
          </cell>
          <cell r="E19">
            <v>519.11108333333334</v>
          </cell>
          <cell r="F19">
            <v>416.71666666666664</v>
          </cell>
        </row>
        <row r="20">
          <cell r="D20">
            <v>1102.9978333333333</v>
          </cell>
          <cell r="E20">
            <v>519.11108333333334</v>
          </cell>
          <cell r="F20">
            <v>416.71666666666664</v>
          </cell>
        </row>
        <row r="21">
          <cell r="D21">
            <v>1102.9978333333333</v>
          </cell>
          <cell r="E21">
            <v>519.11108333333334</v>
          </cell>
          <cell r="F21">
            <v>416.71666666666664</v>
          </cell>
        </row>
        <row r="22">
          <cell r="D22">
            <v>1102.9978333333333</v>
          </cell>
          <cell r="E22">
            <v>519.11108333333334</v>
          </cell>
          <cell r="F22">
            <v>416.71666666666664</v>
          </cell>
        </row>
        <row r="23">
          <cell r="D23">
            <v>1102.9978333333333</v>
          </cell>
          <cell r="E23">
            <v>519.11108333333334</v>
          </cell>
          <cell r="F23">
            <v>416.71666666666664</v>
          </cell>
        </row>
        <row r="24">
          <cell r="D24">
            <v>1102.9978333333333</v>
          </cell>
          <cell r="E24">
            <v>519.11108333333334</v>
          </cell>
          <cell r="F24">
            <v>416.71666666666664</v>
          </cell>
        </row>
        <row r="25">
          <cell r="D25">
            <v>1102.9978333333333</v>
          </cell>
          <cell r="E25">
            <v>519.11108333333334</v>
          </cell>
          <cell r="F25">
            <v>416.71666666666664</v>
          </cell>
        </row>
        <row r="26">
          <cell r="D26">
            <v>1102.9978333333333</v>
          </cell>
          <cell r="E26">
            <v>519.11108333333334</v>
          </cell>
          <cell r="F26">
            <v>416.71666666666664</v>
          </cell>
        </row>
        <row r="27">
          <cell r="D27">
            <v>1102.9978333333333</v>
          </cell>
          <cell r="E27">
            <v>519.11108333333334</v>
          </cell>
          <cell r="F27">
            <v>416.71666666666664</v>
          </cell>
        </row>
        <row r="29">
          <cell r="D29">
            <v>0</v>
          </cell>
          <cell r="F29">
            <v>0</v>
          </cell>
          <cell r="G29">
            <v>5222.8810833333328</v>
          </cell>
          <cell r="H29">
            <v>1063.2356666666667</v>
          </cell>
          <cell r="I29">
            <v>36.75</v>
          </cell>
          <cell r="J29">
            <v>0</v>
          </cell>
          <cell r="K29">
            <v>21210.744791666668</v>
          </cell>
          <cell r="L29">
            <v>4075.6458333333335</v>
          </cell>
        </row>
        <row r="30">
          <cell r="D30">
            <v>18259.983</v>
          </cell>
          <cell r="F30">
            <v>0</v>
          </cell>
          <cell r="G30">
            <v>10445.762166666666</v>
          </cell>
          <cell r="H30">
            <v>2126.4713333333334</v>
          </cell>
          <cell r="I30">
            <v>73.5</v>
          </cell>
          <cell r="J30">
            <v>0</v>
          </cell>
          <cell r="K30">
            <v>42421.489583333336</v>
          </cell>
          <cell r="L30">
            <v>8151.291666666667</v>
          </cell>
        </row>
        <row r="31">
          <cell r="D31">
            <v>18259.983</v>
          </cell>
          <cell r="F31">
            <v>0</v>
          </cell>
          <cell r="G31">
            <v>10445.762166666666</v>
          </cell>
          <cell r="H31">
            <v>2126.4713333333334</v>
          </cell>
          <cell r="I31">
            <v>73.5</v>
          </cell>
          <cell r="J31">
            <v>0</v>
          </cell>
          <cell r="K31">
            <v>42421.489583333336</v>
          </cell>
          <cell r="L31">
            <v>8151.291666666667</v>
          </cell>
        </row>
        <row r="32">
          <cell r="D32">
            <v>0</v>
          </cell>
          <cell r="F32">
            <v>0</v>
          </cell>
          <cell r="G32">
            <v>5222.8810833333328</v>
          </cell>
          <cell r="H32">
            <v>1063.2356666666667</v>
          </cell>
          <cell r="I32">
            <v>36.75</v>
          </cell>
          <cell r="J32">
            <v>0</v>
          </cell>
          <cell r="K32">
            <v>21210.744791666668</v>
          </cell>
          <cell r="L32">
            <v>4075.6458333333335</v>
          </cell>
        </row>
        <row r="33">
          <cell r="D33">
            <v>18259.983</v>
          </cell>
          <cell r="F33">
            <v>0</v>
          </cell>
          <cell r="G33">
            <v>10445.762166666666</v>
          </cell>
          <cell r="H33">
            <v>2126.4713333333334</v>
          </cell>
          <cell r="I33">
            <v>73.5</v>
          </cell>
          <cell r="J33">
            <v>0</v>
          </cell>
          <cell r="K33">
            <v>42421.489583333336</v>
          </cell>
          <cell r="L33">
            <v>8151.291666666667</v>
          </cell>
        </row>
        <row r="34">
          <cell r="D34">
            <v>18259.983</v>
          </cell>
          <cell r="F34">
            <v>0</v>
          </cell>
          <cell r="G34">
            <v>10445.762166666666</v>
          </cell>
          <cell r="H34">
            <v>2126.4713333333334</v>
          </cell>
          <cell r="I34">
            <v>73.5</v>
          </cell>
          <cell r="J34">
            <v>0</v>
          </cell>
          <cell r="K34">
            <v>42421.489583333336</v>
          </cell>
          <cell r="L34">
            <v>8151.291666666667</v>
          </cell>
        </row>
        <row r="35">
          <cell r="D35">
            <v>0</v>
          </cell>
          <cell r="F35">
            <v>0</v>
          </cell>
          <cell r="G35">
            <v>5222.8810833333328</v>
          </cell>
          <cell r="H35">
            <v>1063.2356666666667</v>
          </cell>
          <cell r="I35">
            <v>36.75</v>
          </cell>
          <cell r="J35">
            <v>0</v>
          </cell>
          <cell r="K35">
            <v>21210.744791666668</v>
          </cell>
          <cell r="L35">
            <v>8151.291666666667</v>
          </cell>
        </row>
        <row r="36">
          <cell r="D36">
            <v>0</v>
          </cell>
          <cell r="F36">
            <v>0</v>
          </cell>
          <cell r="G36">
            <v>10445.762166666666</v>
          </cell>
          <cell r="H36">
            <v>2126.4713333333334</v>
          </cell>
          <cell r="I36">
            <v>73.5</v>
          </cell>
          <cell r="J36">
            <v>0</v>
          </cell>
          <cell r="K36">
            <v>42421.489583333336</v>
          </cell>
          <cell r="L36">
            <v>8151.291666666667</v>
          </cell>
        </row>
        <row r="37">
          <cell r="D37">
            <v>0</v>
          </cell>
          <cell r="F37">
            <v>0</v>
          </cell>
          <cell r="G37">
            <v>10445.762166666666</v>
          </cell>
          <cell r="H37">
            <v>2126.4713333333334</v>
          </cell>
          <cell r="I37">
            <v>73.5</v>
          </cell>
          <cell r="J37">
            <v>0</v>
          </cell>
          <cell r="K37">
            <v>42421.489583333336</v>
          </cell>
          <cell r="L37">
            <v>8151.291666666667</v>
          </cell>
        </row>
        <row r="38">
          <cell r="D38">
            <v>0</v>
          </cell>
          <cell r="F38">
            <v>0</v>
          </cell>
          <cell r="G38">
            <v>5222.8810833333328</v>
          </cell>
          <cell r="H38">
            <v>1063.2356666666667</v>
          </cell>
          <cell r="I38">
            <v>36.75</v>
          </cell>
          <cell r="J38">
            <v>0</v>
          </cell>
          <cell r="K38">
            <v>21210.744791666668</v>
          </cell>
          <cell r="L38">
            <v>4075.6458333333335</v>
          </cell>
        </row>
        <row r="39">
          <cell r="D39">
            <v>0</v>
          </cell>
          <cell r="F39">
            <v>0</v>
          </cell>
          <cell r="G39">
            <v>10445.762166666666</v>
          </cell>
          <cell r="H39">
            <v>2126.4713333333334</v>
          </cell>
          <cell r="I39">
            <v>73.5</v>
          </cell>
          <cell r="J39">
            <v>0</v>
          </cell>
          <cell r="K39">
            <v>42421.489583333336</v>
          </cell>
          <cell r="L39">
            <v>8151.291666666667</v>
          </cell>
        </row>
        <row r="40">
          <cell r="D40">
            <v>0</v>
          </cell>
          <cell r="F40">
            <v>0</v>
          </cell>
          <cell r="G40">
            <v>10445.762166666666</v>
          </cell>
          <cell r="H40">
            <v>1063.2356666666667</v>
          </cell>
          <cell r="I40">
            <v>36.75</v>
          </cell>
          <cell r="J40">
            <v>0</v>
          </cell>
          <cell r="K40">
            <v>21210.744791666668</v>
          </cell>
          <cell r="L40">
            <v>4075.6458333333335</v>
          </cell>
        </row>
        <row r="41">
          <cell r="D41">
            <v>0</v>
          </cell>
          <cell r="F41">
            <v>0</v>
          </cell>
          <cell r="G41">
            <v>10445.762166666666</v>
          </cell>
          <cell r="H41">
            <v>2126.4713333333334</v>
          </cell>
          <cell r="I41">
            <v>73.5</v>
          </cell>
          <cell r="J41">
            <v>0</v>
          </cell>
          <cell r="K41">
            <v>42421.489583333336</v>
          </cell>
          <cell r="L41">
            <v>8151.291666666667</v>
          </cell>
        </row>
        <row r="42">
          <cell r="D42">
            <v>0</v>
          </cell>
          <cell r="F42">
            <v>0</v>
          </cell>
          <cell r="G42">
            <v>10445.762166666666</v>
          </cell>
          <cell r="H42">
            <v>2126.4713333333334</v>
          </cell>
          <cell r="I42">
            <v>73.5</v>
          </cell>
          <cell r="J42">
            <v>0</v>
          </cell>
          <cell r="K42">
            <v>42421.489583333336</v>
          </cell>
          <cell r="L42">
            <v>8151.291666666667</v>
          </cell>
        </row>
        <row r="45">
          <cell r="D45">
            <v>132359.74</v>
          </cell>
          <cell r="F45">
            <v>50006</v>
          </cell>
        </row>
        <row r="51">
          <cell r="G51">
            <v>1253491.46</v>
          </cell>
          <cell r="H51">
            <v>255176.56</v>
          </cell>
          <cell r="I51">
            <v>8820</v>
          </cell>
          <cell r="K51">
            <v>5090578.75</v>
          </cell>
          <cell r="L51">
            <v>978155</v>
          </cell>
        </row>
        <row r="55">
          <cell r="D55">
            <v>2191197.96</v>
          </cell>
        </row>
        <row r="65">
          <cell r="C65">
            <v>62293.33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304"/>
  <sheetViews>
    <sheetView tabSelected="1" view="pageBreakPreview" zoomScale="90" zoomScaleSheetLayoutView="90" workbookViewId="0">
      <selection activeCell="ER7" sqref="ER7"/>
    </sheetView>
  </sheetViews>
  <sheetFormatPr defaultColWidth="0.85546875" defaultRowHeight="12" customHeight="1" x14ac:dyDescent="0.25"/>
  <cols>
    <col min="1" max="1" width="9.5703125" style="5" customWidth="1"/>
    <col min="2" max="21" width="1" style="5" customWidth="1"/>
    <col min="22" max="22" width="0.140625" style="5" customWidth="1"/>
    <col min="23" max="25" width="1" style="5" hidden="1" customWidth="1"/>
    <col min="26" max="30" width="1" style="5" customWidth="1"/>
    <col min="31" max="31" width="5.5703125" style="5" customWidth="1"/>
    <col min="32" max="32" width="7.85546875" style="5" customWidth="1"/>
    <col min="33" max="42" width="1" style="5" customWidth="1"/>
    <col min="43" max="43" width="13" style="5" customWidth="1"/>
    <col min="44" max="44" width="1" style="5" customWidth="1"/>
    <col min="45" max="45" width="7.7109375" style="5" customWidth="1"/>
    <col min="46" max="69" width="1" style="5" customWidth="1"/>
    <col min="70" max="70" width="4.28515625" style="5" customWidth="1"/>
    <col min="71" max="161" width="1" style="5" customWidth="1"/>
    <col min="162" max="162" width="2.85546875" style="5" customWidth="1"/>
    <col min="163" max="187" width="1" style="5" customWidth="1"/>
    <col min="188" max="188" width="3.5703125" style="5" customWidth="1"/>
    <col min="189" max="189" width="1" style="5" customWidth="1"/>
    <col min="190" max="190" width="1.42578125" style="5" customWidth="1"/>
    <col min="191" max="192" width="1" style="5" customWidth="1"/>
    <col min="193" max="193" width="2.140625" style="5" customWidth="1"/>
    <col min="194" max="212" width="1" style="5" customWidth="1"/>
    <col min="213" max="213" width="3.42578125" style="5" customWidth="1"/>
    <col min="214" max="214" width="1.140625" style="5" customWidth="1"/>
    <col min="215" max="218" width="1" style="5" customWidth="1"/>
    <col min="219" max="227" width="0.85546875" style="5"/>
    <col min="228" max="228" width="16.85546875" style="5" customWidth="1"/>
    <col min="229" max="229" width="16" style="5" customWidth="1"/>
    <col min="230" max="16384" width="0.85546875" style="5"/>
  </cols>
  <sheetData>
    <row r="1" spans="1:218" s="18" customFormat="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 t="s">
        <v>0</v>
      </c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18" customFormat="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 t="s">
        <v>337</v>
      </c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9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 t="s">
        <v>1</v>
      </c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18" customFormat="1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 t="s">
        <v>2</v>
      </c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20" customFormat="1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338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11" customFormat="1" ht="18.75" x14ac:dyDescent="0.2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1"/>
      <c r="DR6" s="2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72" t="str">
        <f>"« "&amp;TEXT(HA17,"ДД")&amp;" » "&amp;TEXT(HA17,"[$-FC19] ММММ ГГГГ")&amp;" "&amp;"года"</f>
        <v>« 29 »  декабря 2023 года</v>
      </c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"/>
      <c r="GA6" s="2"/>
      <c r="GB6" s="2"/>
      <c r="GC6" s="2"/>
      <c r="GD6" s="2"/>
      <c r="GE6" s="2"/>
      <c r="GF6" s="21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1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18" customFormat="1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22"/>
      <c r="DM8" s="22"/>
      <c r="DN8" s="22"/>
      <c r="DO8" s="22"/>
      <c r="DP8" s="1"/>
      <c r="DQ8" s="1"/>
      <c r="DR8" s="1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22"/>
      <c r="ET8" s="22"/>
      <c r="EU8" s="22"/>
      <c r="EV8" s="22"/>
      <c r="EW8" s="1"/>
      <c r="EX8" s="1"/>
      <c r="EY8" s="1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1"/>
      <c r="GI8" s="1"/>
      <c r="GJ8" s="1"/>
      <c r="GK8" s="22"/>
      <c r="GL8" s="22"/>
      <c r="GM8" s="22"/>
      <c r="GN8" s="22"/>
      <c r="GO8" s="4"/>
      <c r="GP8" s="1"/>
      <c r="GQ8" s="1"/>
      <c r="GR8" s="22"/>
      <c r="GS8" s="22"/>
      <c r="GT8" s="22"/>
      <c r="GU8" s="22"/>
      <c r="GV8" s="22"/>
      <c r="GW8" s="22"/>
      <c r="GX8" s="22"/>
      <c r="GY8" s="22"/>
      <c r="GZ8" s="22"/>
      <c r="HA8" s="1"/>
      <c r="HB8" s="1"/>
      <c r="HC8" s="1"/>
      <c r="HD8" s="1"/>
      <c r="HE8" s="1"/>
      <c r="HF8" s="1"/>
      <c r="HG8" s="1"/>
      <c r="HH8" s="1"/>
      <c r="HI8" s="1"/>
      <c r="HJ8" s="1"/>
    </row>
    <row r="9" spans="1:218" ht="13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13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24" customFormat="1" ht="25.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 t="s">
        <v>3</v>
      </c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74">
        <v>1</v>
      </c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3"/>
      <c r="EP11" s="23"/>
      <c r="EQ11" s="23"/>
      <c r="ER11" s="23"/>
      <c r="ES11" s="23"/>
      <c r="ET11" s="23"/>
      <c r="EU11" s="23"/>
      <c r="EV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</row>
    <row r="12" spans="1:218" s="3" customFormat="1" ht="32.25" customHeight="1" x14ac:dyDescent="0.3">
      <c r="A12" s="275" t="s">
        <v>342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  <c r="FQ12" s="275"/>
      <c r="FR12" s="275"/>
      <c r="FS12" s="275"/>
      <c r="FT12" s="275"/>
      <c r="FU12" s="275"/>
      <c r="FV12" s="275"/>
      <c r="FW12" s="275"/>
      <c r="FX12" s="275"/>
      <c r="FY12" s="275"/>
      <c r="FZ12" s="275"/>
      <c r="GA12" s="275"/>
      <c r="GB12" s="275"/>
      <c r="GC12" s="275"/>
      <c r="GD12" s="275"/>
      <c r="GE12" s="275"/>
      <c r="GF12" s="275"/>
      <c r="GG12" s="275"/>
      <c r="GH12" s="275"/>
      <c r="GI12" s="275"/>
      <c r="GJ12" s="275"/>
      <c r="GK12" s="275"/>
      <c r="GL12" s="275"/>
      <c r="GM12" s="275"/>
      <c r="GN12" s="275"/>
      <c r="GO12" s="275"/>
      <c r="GP12" s="275"/>
      <c r="GQ12" s="275"/>
      <c r="GR12" s="275"/>
      <c r="GS12" s="275"/>
      <c r="GT12" s="275"/>
      <c r="GU12" s="275"/>
      <c r="GV12" s="275"/>
      <c r="GW12" s="275"/>
      <c r="GX12" s="275"/>
      <c r="GY12" s="275"/>
      <c r="GZ12" s="275"/>
      <c r="HA12" s="275"/>
      <c r="HB12" s="275"/>
      <c r="HC12" s="275"/>
      <c r="HD12" s="275"/>
      <c r="HE12" s="275"/>
      <c r="HF12" s="275"/>
      <c r="HG12" s="275"/>
      <c r="HH12" s="275"/>
      <c r="HI12" s="275"/>
      <c r="HJ12" s="275"/>
    </row>
    <row r="13" spans="1:2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20" customFormat="1" ht="19.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276" t="s">
        <v>4</v>
      </c>
      <c r="HB14" s="276"/>
      <c r="HC14" s="276"/>
      <c r="HD14" s="276"/>
      <c r="HE14" s="276"/>
      <c r="HF14" s="276"/>
      <c r="HG14" s="276"/>
      <c r="HH14" s="276"/>
      <c r="HI14" s="276"/>
      <c r="HJ14" s="276"/>
    </row>
    <row r="15" spans="1:218" s="20" customFormat="1" ht="18.75" x14ac:dyDescent="0.3">
      <c r="A15" s="277" t="s">
        <v>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25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6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278" t="s">
        <v>7</v>
      </c>
      <c r="HB15" s="279"/>
      <c r="HC15" s="279"/>
      <c r="HD15" s="279"/>
      <c r="HE15" s="279"/>
      <c r="HF15" s="279"/>
      <c r="HG15" s="279"/>
      <c r="HH15" s="279"/>
      <c r="HI15" s="279"/>
      <c r="HJ15" s="280"/>
    </row>
    <row r="16" spans="1:218" s="20" customFormat="1" ht="42" customHeight="1" x14ac:dyDescent="0.3">
      <c r="A16" s="281" t="s">
        <v>328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4" t="s">
        <v>8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232"/>
      <c r="HB16" s="233"/>
      <c r="HC16" s="233"/>
      <c r="HD16" s="233"/>
      <c r="HE16" s="233"/>
      <c r="HF16" s="233"/>
      <c r="HG16" s="233"/>
      <c r="HH16" s="233"/>
      <c r="HI16" s="233"/>
      <c r="HJ16" s="234"/>
    </row>
    <row r="17" spans="1:218" s="20" customFormat="1" ht="18.75" x14ac:dyDescent="0.3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4" t="s">
        <v>9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286">
        <v>45289</v>
      </c>
      <c r="HB17" s="287"/>
      <c r="HC17" s="287"/>
      <c r="HD17" s="287"/>
      <c r="HE17" s="287"/>
      <c r="HF17" s="287"/>
      <c r="HG17" s="287"/>
      <c r="HH17" s="287"/>
      <c r="HI17" s="287"/>
      <c r="HJ17" s="288"/>
    </row>
    <row r="18" spans="1:218" s="20" customFormat="1" ht="50.25" customHeight="1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25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294" t="s">
        <v>141</v>
      </c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5"/>
      <c r="HA18" s="289"/>
      <c r="HB18" s="290"/>
      <c r="HC18" s="290"/>
      <c r="HD18" s="290"/>
      <c r="HE18" s="290"/>
      <c r="HF18" s="290"/>
      <c r="HG18" s="290"/>
      <c r="HH18" s="290"/>
      <c r="HI18" s="290"/>
      <c r="HJ18" s="291"/>
    </row>
    <row r="19" spans="1:218" s="20" customFormat="1" ht="9" customHeight="1" x14ac:dyDescent="0.3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289"/>
      <c r="HB19" s="290"/>
      <c r="HC19" s="290"/>
      <c r="HD19" s="290"/>
      <c r="HE19" s="290"/>
      <c r="HF19" s="290"/>
      <c r="HG19" s="290"/>
      <c r="HH19" s="290"/>
      <c r="HI19" s="290"/>
      <c r="HJ19" s="291"/>
    </row>
    <row r="20" spans="1:218" s="20" customFormat="1" ht="18.75" x14ac:dyDescent="0.3">
      <c r="A20" s="235" t="s">
        <v>19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0" t="s">
        <v>12</v>
      </c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232" t="s">
        <v>20</v>
      </c>
      <c r="HB20" s="233"/>
      <c r="HC20" s="233"/>
      <c r="HD20" s="233"/>
      <c r="HE20" s="233"/>
      <c r="HF20" s="233"/>
      <c r="HG20" s="233"/>
      <c r="HH20" s="233"/>
      <c r="HI20" s="233"/>
      <c r="HJ20" s="234"/>
    </row>
    <row r="21" spans="1:218" s="44" customFormat="1" ht="18.75" x14ac:dyDescent="0.3">
      <c r="A21" s="284" t="s">
        <v>21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44" t="s">
        <v>12</v>
      </c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237" t="s">
        <v>22</v>
      </c>
      <c r="HB21" s="238"/>
      <c r="HC21" s="238"/>
      <c r="HD21" s="238"/>
      <c r="HE21" s="238"/>
      <c r="HF21" s="238"/>
      <c r="HG21" s="238"/>
      <c r="HH21" s="238"/>
      <c r="HI21" s="238"/>
      <c r="HJ21" s="239"/>
    </row>
    <row r="22" spans="1:218" s="20" customFormat="1" ht="18.75" hidden="1" x14ac:dyDescent="0.3">
      <c r="A22" s="235" t="s">
        <v>14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0" t="s">
        <v>12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232" t="s">
        <v>15</v>
      </c>
      <c r="HB22" s="233"/>
      <c r="HC22" s="233"/>
      <c r="HD22" s="233"/>
      <c r="HE22" s="233"/>
      <c r="HF22" s="233"/>
      <c r="HG22" s="233"/>
      <c r="HH22" s="233"/>
      <c r="HI22" s="233"/>
      <c r="HJ22" s="234"/>
    </row>
    <row r="23" spans="1:218" s="20" customFormat="1" ht="18.75" hidden="1" x14ac:dyDescent="0.3">
      <c r="A23" s="235" t="s">
        <v>16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0" t="s">
        <v>12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232" t="s">
        <v>17</v>
      </c>
      <c r="HB23" s="233"/>
      <c r="HC23" s="233"/>
      <c r="HD23" s="233"/>
      <c r="HE23" s="233"/>
      <c r="HF23" s="233"/>
      <c r="HG23" s="233"/>
      <c r="HH23" s="233"/>
      <c r="HI23" s="233"/>
      <c r="HJ23" s="234"/>
    </row>
    <row r="24" spans="1:218" s="20" customFormat="1" ht="18.75" hidden="1" x14ac:dyDescent="0.3">
      <c r="A24" s="240" t="s">
        <v>11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0" t="s">
        <v>12</v>
      </c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232" t="s">
        <v>13</v>
      </c>
      <c r="HB24" s="233"/>
      <c r="HC24" s="233"/>
      <c r="HD24" s="233"/>
      <c r="HE24" s="233"/>
      <c r="HF24" s="233"/>
      <c r="HG24" s="233"/>
      <c r="HH24" s="233"/>
      <c r="HI24" s="233"/>
      <c r="HJ24" s="234"/>
    </row>
    <row r="25" spans="1:218" s="20" customFormat="1" ht="18.75" hidden="1" x14ac:dyDescent="0.3">
      <c r="A25" s="235" t="s">
        <v>117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6" t="s">
        <v>12</v>
      </c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4"/>
      <c r="GZ25" s="4"/>
      <c r="HA25" s="232" t="s">
        <v>18</v>
      </c>
      <c r="HB25" s="233"/>
      <c r="HC25" s="233"/>
      <c r="HD25" s="233"/>
      <c r="HE25" s="233"/>
      <c r="HF25" s="233"/>
      <c r="HG25" s="233"/>
      <c r="HH25" s="233"/>
      <c r="HI25" s="233"/>
      <c r="HJ25" s="234"/>
    </row>
    <row r="26" spans="1:218" ht="18" hidden="1" customHeight="1" x14ac:dyDescent="0.3">
      <c r="A26" s="240" t="s">
        <v>138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36" t="s">
        <v>12</v>
      </c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HA26" s="237" t="s">
        <v>123</v>
      </c>
      <c r="HB26" s="238"/>
      <c r="HC26" s="238"/>
      <c r="HD26" s="238"/>
      <c r="HE26" s="238"/>
      <c r="HF26" s="238"/>
      <c r="HG26" s="238"/>
      <c r="HH26" s="238"/>
      <c r="HI26" s="238"/>
      <c r="HJ26" s="239"/>
    </row>
    <row r="27" spans="1:218" s="20" customFormat="1" ht="18.75" hidden="1" x14ac:dyDescent="0.3">
      <c r="A27" s="235" t="s">
        <v>120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6" t="s">
        <v>12</v>
      </c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4"/>
      <c r="GZ27" s="4"/>
      <c r="HA27" s="232" t="s">
        <v>121</v>
      </c>
      <c r="HB27" s="233"/>
      <c r="HC27" s="233"/>
      <c r="HD27" s="233"/>
      <c r="HE27" s="233"/>
      <c r="HF27" s="233"/>
      <c r="HG27" s="233"/>
      <c r="HH27" s="233"/>
      <c r="HI27" s="233"/>
      <c r="HJ27" s="234"/>
    </row>
    <row r="28" spans="1:218" s="20" customFormat="1" ht="36" hidden="1" customHeight="1" x14ac:dyDescent="0.3">
      <c r="A28" s="293" t="s">
        <v>111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36" t="s">
        <v>12</v>
      </c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4"/>
      <c r="GZ28" s="4"/>
      <c r="HA28" s="232" t="s">
        <v>112</v>
      </c>
      <c r="HB28" s="233"/>
      <c r="HC28" s="233"/>
      <c r="HD28" s="233"/>
      <c r="HE28" s="233"/>
      <c r="HF28" s="233"/>
      <c r="HG28" s="233"/>
      <c r="HH28" s="233"/>
      <c r="HI28" s="233"/>
      <c r="HJ28" s="234"/>
    </row>
    <row r="29" spans="1:218" s="20" customFormat="1" ht="18.75" hidden="1" x14ac:dyDescent="0.3">
      <c r="A29" s="240" t="s">
        <v>122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36" t="s">
        <v>12</v>
      </c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4"/>
      <c r="GZ29" s="4"/>
      <c r="HA29" s="232" t="s">
        <v>116</v>
      </c>
      <c r="HB29" s="233"/>
      <c r="HC29" s="233"/>
      <c r="HD29" s="233"/>
      <c r="HE29" s="233"/>
      <c r="HF29" s="233"/>
      <c r="HG29" s="233"/>
      <c r="HH29" s="233"/>
      <c r="HI29" s="233"/>
      <c r="HJ29" s="234"/>
    </row>
    <row r="30" spans="1:218" s="20" customFormat="1" ht="18.75" hidden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4"/>
      <c r="GZ30" s="4"/>
      <c r="HA30" s="32"/>
      <c r="HB30" s="33"/>
      <c r="HC30" s="33"/>
      <c r="HD30" s="33"/>
      <c r="HE30" s="33"/>
      <c r="HF30" s="33"/>
      <c r="HG30" s="33"/>
      <c r="HH30" s="33"/>
      <c r="HI30" s="33"/>
      <c r="HJ30" s="34"/>
    </row>
    <row r="31" spans="1:218" s="20" customFormat="1" ht="18.75" hidden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4"/>
      <c r="GZ31" s="4"/>
      <c r="HA31" s="32"/>
      <c r="HB31" s="33"/>
      <c r="HC31" s="33"/>
      <c r="HD31" s="33"/>
      <c r="HE31" s="33"/>
      <c r="HF31" s="33"/>
      <c r="HG31" s="33"/>
      <c r="HH31" s="33"/>
      <c r="HI31" s="33"/>
      <c r="HJ31" s="34"/>
    </row>
    <row r="32" spans="1:218" s="20" customFormat="1" ht="18.75" hidden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4"/>
      <c r="GZ32" s="4"/>
      <c r="HA32" s="32"/>
      <c r="HB32" s="33"/>
      <c r="HC32" s="33"/>
      <c r="HD32" s="33"/>
      <c r="HE32" s="33"/>
      <c r="HF32" s="33"/>
      <c r="HG32" s="33"/>
      <c r="HH32" s="33"/>
      <c r="HI32" s="33"/>
      <c r="HJ32" s="34"/>
    </row>
    <row r="33" spans="1:218" ht="12" hidden="1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s="20" customFormat="1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20" customFormat="1" ht="15.75" customHeight="1" x14ac:dyDescent="0.25">
      <c r="A35" s="283" t="s">
        <v>114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  <c r="FZ35" s="283"/>
      <c r="GA35" s="283"/>
      <c r="GB35" s="283"/>
      <c r="GC35" s="283"/>
      <c r="GD35" s="283"/>
      <c r="GE35" s="283"/>
      <c r="GF35" s="283"/>
      <c r="GG35" s="283"/>
      <c r="GH35" s="283"/>
      <c r="GI35" s="283"/>
      <c r="GJ35" s="283"/>
      <c r="GK35" s="283"/>
      <c r="GL35" s="283"/>
      <c r="GM35" s="283"/>
      <c r="GN35" s="283"/>
      <c r="GO35" s="283"/>
      <c r="GP35" s="283"/>
      <c r="GQ35" s="283"/>
      <c r="GR35" s="283"/>
      <c r="GS35" s="283"/>
      <c r="GT35" s="283"/>
      <c r="GU35" s="283"/>
      <c r="GV35" s="283"/>
      <c r="GW35" s="283"/>
      <c r="GX35" s="283"/>
      <c r="GY35" s="283"/>
      <c r="GZ35" s="283"/>
      <c r="HA35" s="283"/>
      <c r="HB35" s="283"/>
      <c r="HC35" s="283"/>
      <c r="HD35" s="283"/>
      <c r="HE35" s="283"/>
      <c r="HF35" s="283"/>
      <c r="HG35" s="283"/>
      <c r="HH35" s="283"/>
      <c r="HI35" s="283"/>
      <c r="HJ35" s="283"/>
    </row>
    <row r="36" spans="1:218" ht="1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ht="12" customHeight="1" x14ac:dyDescent="0.25">
      <c r="A37" s="282" t="s">
        <v>23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</row>
    <row r="38" spans="1:218" ht="12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8" ht="12" customHeight="1" x14ac:dyDescent="0.25">
      <c r="A39" s="223" t="s">
        <v>24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49" t="s">
        <v>87</v>
      </c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50" t="s">
        <v>142</v>
      </c>
      <c r="FQ39" s="250"/>
      <c r="FR39" s="250"/>
      <c r="FS39" s="250"/>
      <c r="FT39" s="250"/>
      <c r="FU39" s="250"/>
      <c r="FV39" s="250"/>
      <c r="FW39" s="250"/>
      <c r="FX39" s="250"/>
      <c r="FY39" s="250"/>
      <c r="FZ39" s="250"/>
      <c r="GA39" s="250"/>
      <c r="GB39" s="250"/>
      <c r="GC39" s="250"/>
      <c r="GD39" s="250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1"/>
      <c r="HA39" s="252" t="s">
        <v>115</v>
      </c>
      <c r="HB39" s="252"/>
      <c r="HC39" s="252"/>
      <c r="HD39" s="252"/>
      <c r="HE39" s="252"/>
      <c r="HF39" s="252"/>
      <c r="HG39" s="252"/>
      <c r="HH39" s="252"/>
      <c r="HI39" s="252"/>
    </row>
    <row r="40" spans="1:218" ht="12" customHeight="1" x14ac:dyDescent="0.25">
      <c r="A40" s="253" t="s">
        <v>25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68" t="s">
        <v>88</v>
      </c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50" t="s">
        <v>110</v>
      </c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1"/>
      <c r="HA40" s="252"/>
      <c r="HB40" s="252"/>
      <c r="HC40" s="252"/>
      <c r="HD40" s="252"/>
      <c r="HE40" s="252"/>
      <c r="HF40" s="252"/>
      <c r="HG40" s="252"/>
      <c r="HH40" s="252"/>
      <c r="HI40" s="252"/>
    </row>
    <row r="41" spans="1:218" ht="12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250" t="s">
        <v>109</v>
      </c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1"/>
      <c r="HA41" s="7"/>
      <c r="HB41" s="7"/>
      <c r="HC41" s="7"/>
      <c r="HD41" s="7"/>
      <c r="HE41" s="7"/>
      <c r="HF41" s="7"/>
      <c r="HG41" s="7"/>
      <c r="HH41" s="7"/>
      <c r="HI41" s="7"/>
    </row>
    <row r="42" spans="1:218" ht="12" customHeight="1" x14ac:dyDescent="0.25">
      <c r="A42" s="7" t="s">
        <v>27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8" ht="12" customHeight="1" x14ac:dyDescent="0.25">
      <c r="A43" s="7" t="s">
        <v>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8" ht="12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8" ht="12" customHeight="1" x14ac:dyDescent="0.25">
      <c r="A45" s="258" t="s">
        <v>29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8" t="s">
        <v>30</v>
      </c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60"/>
      <c r="BM45" s="258" t="s">
        <v>31</v>
      </c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60"/>
      <c r="CR45" s="218" t="s">
        <v>32</v>
      </c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20"/>
      <c r="FY45" s="216" t="s">
        <v>33</v>
      </c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</row>
    <row r="46" spans="1:218" ht="12" customHeight="1" x14ac:dyDescent="0.25">
      <c r="A46" s="26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1"/>
      <c r="Z46" s="269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1"/>
      <c r="BM46" s="269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1"/>
      <c r="CR46" s="258" t="s">
        <v>34</v>
      </c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60"/>
      <c r="FG46" s="258" t="s">
        <v>35</v>
      </c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60"/>
      <c r="FY46" s="208">
        <v>20</v>
      </c>
      <c r="FZ46" s="209"/>
      <c r="GA46" s="209"/>
      <c r="GB46" s="209"/>
      <c r="GC46" s="296" t="s">
        <v>327</v>
      </c>
      <c r="GD46" s="296"/>
      <c r="GE46" s="296"/>
      <c r="GF46" s="296"/>
      <c r="GG46" s="206" t="s">
        <v>36</v>
      </c>
      <c r="GH46" s="206"/>
      <c r="GI46" s="206"/>
      <c r="GJ46" s="206"/>
      <c r="GK46" s="207"/>
      <c r="GL46" s="208">
        <v>20</v>
      </c>
      <c r="GM46" s="209"/>
      <c r="GN46" s="209"/>
      <c r="GO46" s="209"/>
      <c r="GP46" s="296" t="s">
        <v>336</v>
      </c>
      <c r="GQ46" s="296"/>
      <c r="GR46" s="296"/>
      <c r="GS46" s="296"/>
      <c r="GT46" s="264" t="s">
        <v>36</v>
      </c>
      <c r="GU46" s="264"/>
      <c r="GV46" s="264"/>
      <c r="GW46" s="264"/>
      <c r="GX46" s="265"/>
      <c r="GY46" s="241">
        <v>20</v>
      </c>
      <c r="GZ46" s="242"/>
      <c r="HA46" s="242"/>
      <c r="HB46" s="242"/>
      <c r="HC46" s="243" t="s">
        <v>346</v>
      </c>
      <c r="HD46" s="243"/>
      <c r="HE46" s="243"/>
      <c r="HF46" s="243"/>
      <c r="HG46" s="264" t="s">
        <v>36</v>
      </c>
      <c r="HH46" s="264"/>
      <c r="HI46" s="264"/>
      <c r="HJ46" s="265"/>
    </row>
    <row r="47" spans="1:218" ht="12" customHeight="1" x14ac:dyDescent="0.25">
      <c r="A47" s="269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1"/>
      <c r="Z47" s="261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3"/>
      <c r="BM47" s="261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3"/>
      <c r="CR47" s="269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1"/>
      <c r="FG47" s="261"/>
      <c r="FH47" s="262"/>
      <c r="FI47" s="262"/>
      <c r="FJ47" s="262"/>
      <c r="FK47" s="262"/>
      <c r="FL47" s="262"/>
      <c r="FM47" s="262"/>
      <c r="FN47" s="262"/>
      <c r="FO47" s="262"/>
      <c r="FP47" s="262"/>
      <c r="FQ47" s="262"/>
      <c r="FR47" s="262"/>
      <c r="FS47" s="262"/>
      <c r="FT47" s="262"/>
      <c r="FU47" s="262"/>
      <c r="FV47" s="262"/>
      <c r="FW47" s="262"/>
      <c r="FX47" s="263"/>
      <c r="FY47" s="212" t="s">
        <v>37</v>
      </c>
      <c r="FZ47" s="213"/>
      <c r="GA47" s="213"/>
      <c r="GB47" s="213"/>
      <c r="GC47" s="213"/>
      <c r="GD47" s="213"/>
      <c r="GE47" s="213"/>
      <c r="GF47" s="213"/>
      <c r="GG47" s="213"/>
      <c r="GH47" s="213"/>
      <c r="GI47" s="213"/>
      <c r="GJ47" s="213"/>
      <c r="GK47" s="297"/>
      <c r="GL47" s="212" t="s">
        <v>38</v>
      </c>
      <c r="GM47" s="213"/>
      <c r="GN47" s="213"/>
      <c r="GO47" s="213"/>
      <c r="GP47" s="213"/>
      <c r="GQ47" s="213"/>
      <c r="GR47" s="213"/>
      <c r="GS47" s="213"/>
      <c r="GT47" s="213"/>
      <c r="GU47" s="213"/>
      <c r="GV47" s="213"/>
      <c r="GW47" s="213"/>
      <c r="GX47" s="297"/>
      <c r="GY47" s="266" t="s">
        <v>39</v>
      </c>
      <c r="GZ47" s="266"/>
      <c r="HA47" s="266"/>
      <c r="HB47" s="266"/>
      <c r="HC47" s="266"/>
      <c r="HD47" s="266"/>
      <c r="HE47" s="266"/>
      <c r="HF47" s="266"/>
      <c r="HG47" s="266"/>
      <c r="HH47" s="266"/>
      <c r="HI47" s="266"/>
      <c r="HJ47" s="266"/>
    </row>
    <row r="48" spans="1:218" ht="12" customHeight="1" x14ac:dyDescent="0.25">
      <c r="A48" s="269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1"/>
      <c r="Z48" s="24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4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4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44" t="s">
        <v>42</v>
      </c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54"/>
      <c r="CB48" s="159" t="s">
        <v>42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269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1"/>
      <c r="FG48" s="258" t="s">
        <v>56</v>
      </c>
      <c r="FH48" s="259"/>
      <c r="FI48" s="259"/>
      <c r="FJ48" s="259"/>
      <c r="FK48" s="259"/>
      <c r="FL48" s="259"/>
      <c r="FM48" s="259"/>
      <c r="FN48" s="259"/>
      <c r="FO48" s="259"/>
      <c r="FP48" s="259"/>
      <c r="FQ48" s="260"/>
      <c r="FR48" s="258" t="s">
        <v>41</v>
      </c>
      <c r="FS48" s="259"/>
      <c r="FT48" s="259"/>
      <c r="FU48" s="259"/>
      <c r="FV48" s="259"/>
      <c r="FW48" s="259"/>
      <c r="FX48" s="260"/>
      <c r="FY48" s="212"/>
      <c r="FZ48" s="213"/>
      <c r="GA48" s="213"/>
      <c r="GB48" s="213"/>
      <c r="GC48" s="213"/>
      <c r="GD48" s="213"/>
      <c r="GE48" s="213"/>
      <c r="GF48" s="213"/>
      <c r="GG48" s="213"/>
      <c r="GH48" s="213"/>
      <c r="GI48" s="213"/>
      <c r="GJ48" s="213"/>
      <c r="GK48" s="297"/>
      <c r="GL48" s="212"/>
      <c r="GM48" s="213"/>
      <c r="GN48" s="213"/>
      <c r="GO48" s="213"/>
      <c r="GP48" s="213"/>
      <c r="GQ48" s="213"/>
      <c r="GR48" s="213"/>
      <c r="GS48" s="213"/>
      <c r="GT48" s="213"/>
      <c r="GU48" s="213"/>
      <c r="GV48" s="213"/>
      <c r="GW48" s="213"/>
      <c r="GX48" s="29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</row>
    <row r="49" spans="1:218" ht="12" customHeight="1" x14ac:dyDescent="0.25">
      <c r="A49" s="261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3"/>
      <c r="Z49" s="255" t="s">
        <v>42</v>
      </c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5" t="s">
        <v>42</v>
      </c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5" t="s">
        <v>42</v>
      </c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5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7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261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3"/>
      <c r="FG49" s="261"/>
      <c r="FH49" s="262"/>
      <c r="FI49" s="262"/>
      <c r="FJ49" s="262"/>
      <c r="FK49" s="262"/>
      <c r="FL49" s="262"/>
      <c r="FM49" s="262"/>
      <c r="FN49" s="262"/>
      <c r="FO49" s="262"/>
      <c r="FP49" s="262"/>
      <c r="FQ49" s="263"/>
      <c r="FR49" s="261"/>
      <c r="FS49" s="262"/>
      <c r="FT49" s="262"/>
      <c r="FU49" s="262"/>
      <c r="FV49" s="262"/>
      <c r="FW49" s="262"/>
      <c r="FX49" s="263"/>
      <c r="FY49" s="214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98"/>
      <c r="GL49" s="214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98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</row>
    <row r="50" spans="1:218" ht="21.75" customHeight="1" x14ac:dyDescent="0.25">
      <c r="A50" s="245">
        <v>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7"/>
      <c r="Z50" s="245">
        <v>2</v>
      </c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5">
        <v>3</v>
      </c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5">
        <v>4</v>
      </c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5">
        <v>5</v>
      </c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7"/>
      <c r="CB50" s="245">
        <v>6</v>
      </c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7"/>
      <c r="CR50" s="245">
        <v>7</v>
      </c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7"/>
      <c r="FG50" s="245">
        <v>8</v>
      </c>
      <c r="FH50" s="246"/>
      <c r="FI50" s="246"/>
      <c r="FJ50" s="246"/>
      <c r="FK50" s="246"/>
      <c r="FL50" s="246"/>
      <c r="FM50" s="246"/>
      <c r="FN50" s="246"/>
      <c r="FO50" s="246"/>
      <c r="FP50" s="246"/>
      <c r="FQ50" s="247"/>
      <c r="FR50" s="245">
        <v>9</v>
      </c>
      <c r="FS50" s="246"/>
      <c r="FT50" s="246"/>
      <c r="FU50" s="246"/>
      <c r="FV50" s="246"/>
      <c r="FW50" s="246"/>
      <c r="FX50" s="247"/>
      <c r="FY50" s="245">
        <v>10</v>
      </c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7"/>
      <c r="GL50" s="245">
        <v>11</v>
      </c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7"/>
      <c r="GY50" s="248">
        <v>12</v>
      </c>
      <c r="GZ50" s="248"/>
      <c r="HA50" s="248"/>
      <c r="HB50" s="248"/>
      <c r="HC50" s="248"/>
      <c r="HD50" s="248"/>
      <c r="HE50" s="248"/>
      <c r="HF50" s="248"/>
      <c r="HG50" s="248"/>
      <c r="HH50" s="248"/>
      <c r="HI50" s="248"/>
    </row>
    <row r="51" spans="1:218" ht="26.1" hidden="1" customHeight="1" x14ac:dyDescent="0.25">
      <c r="A51" s="129" t="s">
        <v>245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1"/>
      <c r="Z51" s="138" t="s">
        <v>205</v>
      </c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8" t="s">
        <v>206</v>
      </c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8" t="s">
        <v>89</v>
      </c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44" t="s">
        <v>44</v>
      </c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6"/>
      <c r="CB51" s="138" t="s">
        <v>207</v>
      </c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53"/>
      <c r="CR51" s="156" t="s">
        <v>90</v>
      </c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8"/>
      <c r="FG51" s="159" t="s">
        <v>45</v>
      </c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60" t="s">
        <v>46</v>
      </c>
      <c r="FS51" s="160"/>
      <c r="FT51" s="160"/>
      <c r="FU51" s="160"/>
      <c r="FV51" s="160"/>
      <c r="FW51" s="160"/>
      <c r="FX51" s="160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2">
        <f t="shared" ref="GL51:GL104" si="0">FY51</f>
        <v>0</v>
      </c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>
        <f t="shared" ref="GY51:GY104" si="1">GL51</f>
        <v>0</v>
      </c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</row>
    <row r="52" spans="1:218" ht="26.1" hidden="1" customHeight="1" x14ac:dyDescent="0.2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/>
      <c r="Z52" s="140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0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7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9"/>
      <c r="CB52" s="140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54"/>
      <c r="CR52" s="156" t="s">
        <v>91</v>
      </c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8"/>
      <c r="FG52" s="159" t="s">
        <v>45</v>
      </c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60" t="s">
        <v>46</v>
      </c>
      <c r="FS52" s="160"/>
      <c r="FT52" s="160"/>
      <c r="FU52" s="160"/>
      <c r="FV52" s="160"/>
      <c r="FW52" s="160"/>
      <c r="FX52" s="160"/>
      <c r="FY52" s="161">
        <v>100</v>
      </c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2">
        <f t="shared" si="0"/>
        <v>100</v>
      </c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>
        <f t="shared" si="1"/>
        <v>100</v>
      </c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</row>
    <row r="53" spans="1:218" ht="26.1" hidden="1" customHeight="1" x14ac:dyDescent="0.25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7"/>
      <c r="Z53" s="142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2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50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2"/>
      <c r="CB53" s="142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55"/>
      <c r="CR53" s="156" t="s">
        <v>92</v>
      </c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8"/>
      <c r="FG53" s="159" t="s">
        <v>45</v>
      </c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60" t="s">
        <v>46</v>
      </c>
      <c r="FS53" s="160"/>
      <c r="FT53" s="160"/>
      <c r="FU53" s="160"/>
      <c r="FV53" s="160"/>
      <c r="FW53" s="160"/>
      <c r="FX53" s="160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2">
        <f t="shared" si="0"/>
        <v>0</v>
      </c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>
        <f t="shared" si="1"/>
        <v>0</v>
      </c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</row>
    <row r="54" spans="1:218" ht="26.1" hidden="1" customHeight="1" x14ac:dyDescent="0.25">
      <c r="A54" s="129" t="s">
        <v>246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38" t="s">
        <v>205</v>
      </c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8" t="s">
        <v>206</v>
      </c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8" t="s">
        <v>89</v>
      </c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44" t="s">
        <v>44</v>
      </c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6"/>
      <c r="CB54" s="138" t="s">
        <v>93</v>
      </c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53"/>
      <c r="CR54" s="156" t="s">
        <v>90</v>
      </c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8"/>
      <c r="FG54" s="159" t="s">
        <v>45</v>
      </c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60" t="s">
        <v>46</v>
      </c>
      <c r="FS54" s="160"/>
      <c r="FT54" s="160"/>
      <c r="FU54" s="160"/>
      <c r="FV54" s="160"/>
      <c r="FW54" s="160"/>
      <c r="FX54" s="160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2">
        <f t="shared" si="0"/>
        <v>0</v>
      </c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>
        <f t="shared" si="1"/>
        <v>0</v>
      </c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</row>
    <row r="55" spans="1:218" ht="40.5" hidden="1" customHeight="1" x14ac:dyDescent="0.2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4"/>
      <c r="Z55" s="140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0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0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7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9"/>
      <c r="CB55" s="140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54"/>
      <c r="CR55" s="156" t="s">
        <v>91</v>
      </c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8"/>
      <c r="FG55" s="159" t="s">
        <v>45</v>
      </c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60" t="s">
        <v>46</v>
      </c>
      <c r="FS55" s="160"/>
      <c r="FT55" s="160"/>
      <c r="FU55" s="160"/>
      <c r="FV55" s="160"/>
      <c r="FW55" s="160"/>
      <c r="FX55" s="160"/>
      <c r="FY55" s="161">
        <v>100</v>
      </c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2">
        <f t="shared" si="0"/>
        <v>100</v>
      </c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>
        <f t="shared" si="1"/>
        <v>100</v>
      </c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</row>
    <row r="56" spans="1:218" ht="26.1" hidden="1" customHeight="1" x14ac:dyDescent="0.2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7"/>
      <c r="Z56" s="142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2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2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50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2"/>
      <c r="CB56" s="142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55"/>
      <c r="CR56" s="156" t="s">
        <v>92</v>
      </c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8"/>
      <c r="FG56" s="159" t="s">
        <v>45</v>
      </c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60" t="s">
        <v>46</v>
      </c>
      <c r="FS56" s="160"/>
      <c r="FT56" s="160"/>
      <c r="FU56" s="160"/>
      <c r="FV56" s="160"/>
      <c r="FW56" s="160"/>
      <c r="FX56" s="160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2">
        <f t="shared" si="0"/>
        <v>0</v>
      </c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>
        <f t="shared" si="1"/>
        <v>0</v>
      </c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</row>
    <row r="57" spans="1:218" ht="26.1" hidden="1" customHeight="1" x14ac:dyDescent="0.25">
      <c r="A57" s="129" t="s">
        <v>247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1"/>
      <c r="Z57" s="138" t="s">
        <v>205</v>
      </c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8" t="s">
        <v>208</v>
      </c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8" t="s">
        <v>89</v>
      </c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44" t="s">
        <v>44</v>
      </c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6"/>
      <c r="CB57" s="138" t="s">
        <v>207</v>
      </c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53"/>
      <c r="CR57" s="156" t="s">
        <v>90</v>
      </c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8"/>
      <c r="FG57" s="159" t="s">
        <v>45</v>
      </c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60" t="s">
        <v>46</v>
      </c>
      <c r="FS57" s="160"/>
      <c r="FT57" s="160"/>
      <c r="FU57" s="160"/>
      <c r="FV57" s="160"/>
      <c r="FW57" s="160"/>
      <c r="FX57" s="160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2">
        <f t="shared" si="0"/>
        <v>0</v>
      </c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>
        <f t="shared" si="1"/>
        <v>0</v>
      </c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</row>
    <row r="58" spans="1:218" ht="26.1" hidden="1" customHeight="1" x14ac:dyDescent="0.25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/>
      <c r="Z58" s="140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0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0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7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9"/>
      <c r="CB58" s="140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54"/>
      <c r="CR58" s="156" t="s">
        <v>91</v>
      </c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8"/>
      <c r="FG58" s="159" t="s">
        <v>45</v>
      </c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60" t="s">
        <v>46</v>
      </c>
      <c r="FS58" s="160"/>
      <c r="FT58" s="160"/>
      <c r="FU58" s="160"/>
      <c r="FV58" s="160"/>
      <c r="FW58" s="160"/>
      <c r="FX58" s="160"/>
      <c r="FY58" s="161">
        <v>100</v>
      </c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2">
        <f t="shared" si="0"/>
        <v>100</v>
      </c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>
        <f t="shared" si="1"/>
        <v>100</v>
      </c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</row>
    <row r="59" spans="1:218" ht="26.1" hidden="1" customHeight="1" x14ac:dyDescent="0.25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142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2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2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50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2"/>
      <c r="CB59" s="142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55"/>
      <c r="CR59" s="156" t="s">
        <v>92</v>
      </c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8"/>
      <c r="FG59" s="159" t="s">
        <v>45</v>
      </c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60" t="s">
        <v>46</v>
      </c>
      <c r="FS59" s="160"/>
      <c r="FT59" s="160"/>
      <c r="FU59" s="160"/>
      <c r="FV59" s="160"/>
      <c r="FW59" s="160"/>
      <c r="FX59" s="160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2">
        <f t="shared" si="0"/>
        <v>0</v>
      </c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>
        <f t="shared" si="1"/>
        <v>0</v>
      </c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</row>
    <row r="60" spans="1:218" ht="26.1" hidden="1" customHeight="1" x14ac:dyDescent="0.25">
      <c r="A60" s="129" t="s">
        <v>248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138" t="s">
        <v>205</v>
      </c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8" t="s">
        <v>208</v>
      </c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8" t="s">
        <v>89</v>
      </c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44" t="s">
        <v>44</v>
      </c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6"/>
      <c r="CB60" s="138" t="s">
        <v>93</v>
      </c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53"/>
      <c r="CR60" s="156" t="s">
        <v>90</v>
      </c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8"/>
      <c r="FG60" s="159" t="s">
        <v>45</v>
      </c>
      <c r="FH60" s="159"/>
      <c r="FI60" s="159"/>
      <c r="FJ60" s="159"/>
      <c r="FK60" s="159"/>
      <c r="FL60" s="159"/>
      <c r="FM60" s="159"/>
      <c r="FN60" s="159"/>
      <c r="FO60" s="159"/>
      <c r="FP60" s="159"/>
      <c r="FQ60" s="159"/>
      <c r="FR60" s="160" t="s">
        <v>46</v>
      </c>
      <c r="FS60" s="160"/>
      <c r="FT60" s="160"/>
      <c r="FU60" s="160"/>
      <c r="FV60" s="160"/>
      <c r="FW60" s="160"/>
      <c r="FX60" s="160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2">
        <f t="shared" si="0"/>
        <v>0</v>
      </c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>
        <f t="shared" si="1"/>
        <v>0</v>
      </c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</row>
    <row r="61" spans="1:218" ht="35.25" hidden="1" customHeight="1" x14ac:dyDescent="0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140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0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0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7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9"/>
      <c r="CB61" s="140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54"/>
      <c r="CR61" s="156" t="s">
        <v>91</v>
      </c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8"/>
      <c r="FG61" s="159" t="s">
        <v>45</v>
      </c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60" t="s">
        <v>46</v>
      </c>
      <c r="FS61" s="160"/>
      <c r="FT61" s="160"/>
      <c r="FU61" s="160"/>
      <c r="FV61" s="160"/>
      <c r="FW61" s="160"/>
      <c r="FX61" s="160"/>
      <c r="FY61" s="161">
        <v>100</v>
      </c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2">
        <f t="shared" si="0"/>
        <v>100</v>
      </c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>
        <f t="shared" si="1"/>
        <v>100</v>
      </c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</row>
    <row r="62" spans="1:218" ht="26.1" hidden="1" customHeight="1" x14ac:dyDescent="0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7"/>
      <c r="Z62" s="142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2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2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50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2"/>
      <c r="CB62" s="142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55"/>
      <c r="CR62" s="156" t="s">
        <v>92</v>
      </c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8"/>
      <c r="FG62" s="159" t="s">
        <v>45</v>
      </c>
      <c r="FH62" s="159"/>
      <c r="FI62" s="159"/>
      <c r="FJ62" s="159"/>
      <c r="FK62" s="159"/>
      <c r="FL62" s="159"/>
      <c r="FM62" s="159"/>
      <c r="FN62" s="159"/>
      <c r="FO62" s="159"/>
      <c r="FP62" s="159"/>
      <c r="FQ62" s="159"/>
      <c r="FR62" s="160" t="s">
        <v>46</v>
      </c>
      <c r="FS62" s="160"/>
      <c r="FT62" s="160"/>
      <c r="FU62" s="160"/>
      <c r="FV62" s="160"/>
      <c r="FW62" s="160"/>
      <c r="FX62" s="160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2">
        <f t="shared" si="0"/>
        <v>0</v>
      </c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>
        <f t="shared" si="1"/>
        <v>0</v>
      </c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</row>
    <row r="63" spans="1:218" ht="26.1" hidden="1" customHeight="1" x14ac:dyDescent="0.25">
      <c r="A63" s="129" t="s">
        <v>249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1"/>
      <c r="Z63" s="138" t="s">
        <v>43</v>
      </c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8" t="s">
        <v>208</v>
      </c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8" t="s">
        <v>89</v>
      </c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44" t="s">
        <v>44</v>
      </c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6"/>
      <c r="CB63" s="138" t="s">
        <v>207</v>
      </c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53"/>
      <c r="CR63" s="156" t="s">
        <v>90</v>
      </c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8"/>
      <c r="FG63" s="159" t="s">
        <v>45</v>
      </c>
      <c r="FH63" s="159"/>
      <c r="FI63" s="159"/>
      <c r="FJ63" s="159"/>
      <c r="FK63" s="159"/>
      <c r="FL63" s="159"/>
      <c r="FM63" s="159"/>
      <c r="FN63" s="159"/>
      <c r="FO63" s="159"/>
      <c r="FP63" s="159"/>
      <c r="FQ63" s="159"/>
      <c r="FR63" s="160" t="s">
        <v>46</v>
      </c>
      <c r="FS63" s="160"/>
      <c r="FT63" s="160"/>
      <c r="FU63" s="160"/>
      <c r="FV63" s="160"/>
      <c r="FW63" s="160"/>
      <c r="FX63" s="160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2">
        <f t="shared" si="0"/>
        <v>0</v>
      </c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>
        <f t="shared" si="1"/>
        <v>0</v>
      </c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</row>
    <row r="64" spans="1:218" ht="26.1" hidden="1" customHeight="1" x14ac:dyDescent="0.2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140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0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0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7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9"/>
      <c r="CB64" s="140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54"/>
      <c r="CR64" s="156" t="s">
        <v>91</v>
      </c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8"/>
      <c r="FG64" s="159" t="s">
        <v>45</v>
      </c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60" t="s">
        <v>46</v>
      </c>
      <c r="FS64" s="160"/>
      <c r="FT64" s="160"/>
      <c r="FU64" s="160"/>
      <c r="FV64" s="160"/>
      <c r="FW64" s="160"/>
      <c r="FX64" s="160"/>
      <c r="FY64" s="161">
        <v>100</v>
      </c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2">
        <f t="shared" si="0"/>
        <v>100</v>
      </c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>
        <f t="shared" si="1"/>
        <v>100</v>
      </c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</row>
    <row r="65" spans="1:217" ht="26.1" hidden="1" customHeigh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/>
      <c r="Z65" s="142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2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2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50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2"/>
      <c r="CB65" s="142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55"/>
      <c r="CR65" s="156" t="s">
        <v>92</v>
      </c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8"/>
      <c r="FG65" s="159" t="s">
        <v>45</v>
      </c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60" t="s">
        <v>46</v>
      </c>
      <c r="FS65" s="160"/>
      <c r="FT65" s="160"/>
      <c r="FU65" s="160"/>
      <c r="FV65" s="160"/>
      <c r="FW65" s="160"/>
      <c r="FX65" s="160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2">
        <f t="shared" si="0"/>
        <v>0</v>
      </c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>
        <f t="shared" si="1"/>
        <v>0</v>
      </c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</row>
    <row r="66" spans="1:217" ht="26.1" hidden="1" customHeight="1" x14ac:dyDescent="0.25">
      <c r="A66" s="129" t="s">
        <v>250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8" t="s">
        <v>43</v>
      </c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8" t="s">
        <v>208</v>
      </c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8" t="s">
        <v>89</v>
      </c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44" t="s">
        <v>44</v>
      </c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6"/>
      <c r="CB66" s="138" t="s">
        <v>93</v>
      </c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53"/>
      <c r="CR66" s="156" t="s">
        <v>90</v>
      </c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8"/>
      <c r="FG66" s="159" t="s">
        <v>45</v>
      </c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60" t="s">
        <v>46</v>
      </c>
      <c r="FS66" s="160"/>
      <c r="FT66" s="160"/>
      <c r="FU66" s="160"/>
      <c r="FV66" s="160"/>
      <c r="FW66" s="160"/>
      <c r="FX66" s="160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2">
        <f t="shared" si="0"/>
        <v>0</v>
      </c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>
        <f t="shared" si="1"/>
        <v>0</v>
      </c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</row>
    <row r="67" spans="1:217" ht="39" hidden="1" customHeight="1" x14ac:dyDescent="0.2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40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0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0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7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9"/>
      <c r="CB67" s="140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54"/>
      <c r="CR67" s="156" t="s">
        <v>91</v>
      </c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8"/>
      <c r="FG67" s="159" t="s">
        <v>45</v>
      </c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60" t="s">
        <v>46</v>
      </c>
      <c r="FS67" s="160"/>
      <c r="FT67" s="160"/>
      <c r="FU67" s="160"/>
      <c r="FV67" s="160"/>
      <c r="FW67" s="160"/>
      <c r="FX67" s="160"/>
      <c r="FY67" s="161">
        <v>100</v>
      </c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2">
        <f t="shared" si="0"/>
        <v>100</v>
      </c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>
        <f t="shared" si="1"/>
        <v>100</v>
      </c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</row>
    <row r="68" spans="1:217" ht="26.1" hidden="1" customHeight="1" x14ac:dyDescent="0.25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7"/>
      <c r="Z68" s="142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2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2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50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2"/>
      <c r="CB68" s="142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55"/>
      <c r="CR68" s="156" t="s">
        <v>92</v>
      </c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8"/>
      <c r="FG68" s="159" t="s">
        <v>45</v>
      </c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60" t="s">
        <v>46</v>
      </c>
      <c r="FS68" s="160"/>
      <c r="FT68" s="160"/>
      <c r="FU68" s="160"/>
      <c r="FV68" s="160"/>
      <c r="FW68" s="160"/>
      <c r="FX68" s="160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2">
        <f t="shared" si="0"/>
        <v>0</v>
      </c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>
        <f t="shared" si="1"/>
        <v>0</v>
      </c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</row>
    <row r="69" spans="1:217" ht="41.25" hidden="1" customHeight="1" x14ac:dyDescent="0.25">
      <c r="A69" s="179" t="s">
        <v>221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38" t="s">
        <v>43</v>
      </c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8" t="s">
        <v>43</v>
      </c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8" t="s">
        <v>89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44" t="s">
        <v>44</v>
      </c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6"/>
      <c r="CB69" s="138" t="s">
        <v>207</v>
      </c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53"/>
      <c r="CR69" s="156" t="s">
        <v>90</v>
      </c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8"/>
      <c r="FG69" s="159" t="s">
        <v>45</v>
      </c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60" t="s">
        <v>46</v>
      </c>
      <c r="FS69" s="160"/>
      <c r="FT69" s="160"/>
      <c r="FU69" s="160"/>
      <c r="FV69" s="160"/>
      <c r="FW69" s="160"/>
      <c r="FX69" s="160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2">
        <f t="shared" si="0"/>
        <v>0</v>
      </c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>
        <f t="shared" si="1"/>
        <v>0</v>
      </c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</row>
    <row r="70" spans="1:217" ht="36.75" hidden="1" customHeight="1" x14ac:dyDescent="0.2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4"/>
      <c r="Z70" s="140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0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0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7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9"/>
      <c r="CB70" s="140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54"/>
      <c r="CR70" s="156" t="s">
        <v>91</v>
      </c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8"/>
      <c r="FG70" s="159" t="s">
        <v>45</v>
      </c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60" t="s">
        <v>46</v>
      </c>
      <c r="FS70" s="160"/>
      <c r="FT70" s="160"/>
      <c r="FU70" s="160"/>
      <c r="FV70" s="160"/>
      <c r="FW70" s="160"/>
      <c r="FX70" s="160"/>
      <c r="FY70" s="161">
        <v>100</v>
      </c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2">
        <f t="shared" si="0"/>
        <v>100</v>
      </c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>
        <f t="shared" si="1"/>
        <v>100</v>
      </c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</row>
    <row r="71" spans="1:217" ht="42.75" hidden="1" customHeight="1" x14ac:dyDescent="0.25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7"/>
      <c r="Z71" s="142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2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2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50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2"/>
      <c r="CB71" s="142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55"/>
      <c r="CR71" s="156" t="s">
        <v>92</v>
      </c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8"/>
      <c r="FG71" s="159" t="s">
        <v>45</v>
      </c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60" t="s">
        <v>46</v>
      </c>
      <c r="FS71" s="160"/>
      <c r="FT71" s="160"/>
      <c r="FU71" s="160"/>
      <c r="FV71" s="160"/>
      <c r="FW71" s="160"/>
      <c r="FX71" s="160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2">
        <f t="shared" si="0"/>
        <v>0</v>
      </c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>
        <f t="shared" si="1"/>
        <v>0</v>
      </c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</row>
    <row r="72" spans="1:217" ht="26.1" hidden="1" customHeight="1" x14ac:dyDescent="0.25">
      <c r="A72" s="129" t="s">
        <v>95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138" t="s">
        <v>43</v>
      </c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8" t="s">
        <v>43</v>
      </c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8" t="s">
        <v>89</v>
      </c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44" t="s">
        <v>44</v>
      </c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6"/>
      <c r="CB72" s="138" t="s">
        <v>93</v>
      </c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53"/>
      <c r="CR72" s="156" t="s">
        <v>90</v>
      </c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8"/>
      <c r="FG72" s="159" t="s">
        <v>45</v>
      </c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60" t="s">
        <v>46</v>
      </c>
      <c r="FS72" s="160"/>
      <c r="FT72" s="160"/>
      <c r="FU72" s="160"/>
      <c r="FV72" s="160"/>
      <c r="FW72" s="160"/>
      <c r="FX72" s="160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2">
        <f t="shared" si="0"/>
        <v>0</v>
      </c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>
        <f t="shared" si="1"/>
        <v>0</v>
      </c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</row>
    <row r="73" spans="1:217" ht="26.1" hidden="1" customHeight="1" x14ac:dyDescent="0.25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40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0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0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7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9"/>
      <c r="CB73" s="140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54"/>
      <c r="CR73" s="156" t="s">
        <v>91</v>
      </c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8"/>
      <c r="FG73" s="159" t="s">
        <v>45</v>
      </c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60" t="s">
        <v>46</v>
      </c>
      <c r="FS73" s="160"/>
      <c r="FT73" s="160"/>
      <c r="FU73" s="160"/>
      <c r="FV73" s="160"/>
      <c r="FW73" s="160"/>
      <c r="FX73" s="160"/>
      <c r="FY73" s="161">
        <v>100</v>
      </c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2">
        <f t="shared" si="0"/>
        <v>100</v>
      </c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>
        <f t="shared" si="1"/>
        <v>100</v>
      </c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</row>
    <row r="74" spans="1:217" ht="26.1" hidden="1" customHeight="1" x14ac:dyDescent="0.2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7"/>
      <c r="Z74" s="142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2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2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50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2"/>
      <c r="CB74" s="142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55"/>
      <c r="CR74" s="156" t="s">
        <v>92</v>
      </c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8"/>
      <c r="FG74" s="159" t="s">
        <v>45</v>
      </c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60" t="s">
        <v>46</v>
      </c>
      <c r="FS74" s="160"/>
      <c r="FT74" s="160"/>
      <c r="FU74" s="160"/>
      <c r="FV74" s="160"/>
      <c r="FW74" s="160"/>
      <c r="FX74" s="160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2">
        <f t="shared" si="0"/>
        <v>0</v>
      </c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>
        <f t="shared" si="1"/>
        <v>0</v>
      </c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</row>
    <row r="75" spans="1:217" ht="26.1" hidden="1" customHeight="1" x14ac:dyDescent="0.25">
      <c r="A75" s="129" t="s">
        <v>239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138" t="s">
        <v>205</v>
      </c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8" t="s">
        <v>206</v>
      </c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8" t="s">
        <v>94</v>
      </c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44" t="s">
        <v>44</v>
      </c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6"/>
      <c r="CB75" s="138" t="s">
        <v>207</v>
      </c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53"/>
      <c r="CR75" s="156" t="s">
        <v>90</v>
      </c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8"/>
      <c r="FG75" s="159" t="s">
        <v>45</v>
      </c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60" t="s">
        <v>46</v>
      </c>
      <c r="FS75" s="160"/>
      <c r="FT75" s="160"/>
      <c r="FU75" s="160"/>
      <c r="FV75" s="160"/>
      <c r="FW75" s="160"/>
      <c r="FX75" s="160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2">
        <f t="shared" si="0"/>
        <v>0</v>
      </c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>
        <f t="shared" si="1"/>
        <v>0</v>
      </c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</row>
    <row r="76" spans="1:217" ht="39" hidden="1" customHeight="1" x14ac:dyDescent="0.25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4"/>
      <c r="Z76" s="140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0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7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9"/>
      <c r="CB76" s="140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54"/>
      <c r="CR76" s="156" t="s">
        <v>91</v>
      </c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8"/>
      <c r="FG76" s="159" t="s">
        <v>45</v>
      </c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60" t="s">
        <v>46</v>
      </c>
      <c r="FS76" s="160"/>
      <c r="FT76" s="160"/>
      <c r="FU76" s="160"/>
      <c r="FV76" s="160"/>
      <c r="FW76" s="160"/>
      <c r="FX76" s="160"/>
      <c r="FY76" s="161">
        <v>100</v>
      </c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2">
        <f t="shared" si="0"/>
        <v>100</v>
      </c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>
        <f t="shared" si="1"/>
        <v>100</v>
      </c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</row>
    <row r="77" spans="1:217" ht="26.1" hidden="1" customHeight="1" x14ac:dyDescent="0.2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7"/>
      <c r="Z77" s="142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2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2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50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2"/>
      <c r="CB77" s="142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55"/>
      <c r="CR77" s="156" t="s">
        <v>92</v>
      </c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8"/>
      <c r="FG77" s="159" t="s">
        <v>45</v>
      </c>
      <c r="FH77" s="159"/>
      <c r="FI77" s="159"/>
      <c r="FJ77" s="159"/>
      <c r="FK77" s="159"/>
      <c r="FL77" s="159"/>
      <c r="FM77" s="159"/>
      <c r="FN77" s="159"/>
      <c r="FO77" s="159"/>
      <c r="FP77" s="159"/>
      <c r="FQ77" s="159"/>
      <c r="FR77" s="160" t="s">
        <v>46</v>
      </c>
      <c r="FS77" s="160"/>
      <c r="FT77" s="160"/>
      <c r="FU77" s="160"/>
      <c r="FV77" s="160"/>
      <c r="FW77" s="160"/>
      <c r="FX77" s="160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2">
        <f t="shared" si="0"/>
        <v>0</v>
      </c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>
        <f t="shared" si="1"/>
        <v>0</v>
      </c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</row>
    <row r="78" spans="1:217" ht="26.1" hidden="1" customHeight="1" x14ac:dyDescent="0.25">
      <c r="A78" s="129" t="s">
        <v>218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138" t="s">
        <v>205</v>
      </c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8" t="s">
        <v>206</v>
      </c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8" t="s">
        <v>94</v>
      </c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44" t="s">
        <v>44</v>
      </c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6"/>
      <c r="CB78" s="138" t="s">
        <v>93</v>
      </c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53"/>
      <c r="CR78" s="156" t="s">
        <v>90</v>
      </c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8"/>
      <c r="FG78" s="159" t="s">
        <v>45</v>
      </c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60" t="s">
        <v>46</v>
      </c>
      <c r="FS78" s="160"/>
      <c r="FT78" s="160"/>
      <c r="FU78" s="160"/>
      <c r="FV78" s="160"/>
      <c r="FW78" s="160"/>
      <c r="FX78" s="160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2">
        <f t="shared" si="0"/>
        <v>0</v>
      </c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>
        <f t="shared" si="1"/>
        <v>0</v>
      </c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</row>
    <row r="79" spans="1:217" ht="26.1" hidden="1" customHeight="1" x14ac:dyDescent="0.25">
      <c r="A79" s="132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140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0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0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7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9"/>
      <c r="CB79" s="140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54"/>
      <c r="CR79" s="156" t="s">
        <v>91</v>
      </c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8"/>
      <c r="FG79" s="159" t="s">
        <v>45</v>
      </c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60" t="s">
        <v>46</v>
      </c>
      <c r="FS79" s="160"/>
      <c r="FT79" s="160"/>
      <c r="FU79" s="160"/>
      <c r="FV79" s="160"/>
      <c r="FW79" s="160"/>
      <c r="FX79" s="160"/>
      <c r="FY79" s="161">
        <v>100</v>
      </c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2">
        <f t="shared" si="0"/>
        <v>100</v>
      </c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>
        <f t="shared" si="1"/>
        <v>100</v>
      </c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</row>
    <row r="80" spans="1:217" ht="26.1" hidden="1" customHeight="1" x14ac:dyDescent="0.25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7"/>
      <c r="Z80" s="142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2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2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50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2"/>
      <c r="CB80" s="142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55"/>
      <c r="CR80" s="156" t="s">
        <v>92</v>
      </c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8"/>
      <c r="FG80" s="159" t="s">
        <v>45</v>
      </c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60" t="s">
        <v>46</v>
      </c>
      <c r="FS80" s="160"/>
      <c r="FT80" s="160"/>
      <c r="FU80" s="160"/>
      <c r="FV80" s="160"/>
      <c r="FW80" s="160"/>
      <c r="FX80" s="160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2">
        <f t="shared" si="0"/>
        <v>0</v>
      </c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>
        <f t="shared" si="1"/>
        <v>0</v>
      </c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</row>
    <row r="81" spans="1:217" ht="26.1" hidden="1" customHeight="1" x14ac:dyDescent="0.25">
      <c r="A81" s="129" t="s">
        <v>240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138" t="s">
        <v>205</v>
      </c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8" t="s">
        <v>206</v>
      </c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8" t="s">
        <v>94</v>
      </c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44" t="s">
        <v>44</v>
      </c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6"/>
      <c r="CB81" s="138" t="s">
        <v>234</v>
      </c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53"/>
      <c r="CR81" s="156" t="s">
        <v>90</v>
      </c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8"/>
      <c r="FG81" s="159" t="s">
        <v>45</v>
      </c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60" t="s">
        <v>46</v>
      </c>
      <c r="FS81" s="160"/>
      <c r="FT81" s="160"/>
      <c r="FU81" s="160"/>
      <c r="FV81" s="160"/>
      <c r="FW81" s="160"/>
      <c r="FX81" s="160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2">
        <f t="shared" ref="GL81:GL83" si="2">FY81</f>
        <v>0</v>
      </c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>
        <f t="shared" ref="GY81:GY83" si="3">GL81</f>
        <v>0</v>
      </c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</row>
    <row r="82" spans="1:217" ht="38.25" hidden="1" customHeight="1" x14ac:dyDescent="0.25">
      <c r="A82" s="132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40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0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0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7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9"/>
      <c r="CB82" s="140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54"/>
      <c r="CR82" s="156" t="s">
        <v>91</v>
      </c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8"/>
      <c r="FG82" s="159" t="s">
        <v>45</v>
      </c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60" t="s">
        <v>46</v>
      </c>
      <c r="FS82" s="160"/>
      <c r="FT82" s="160"/>
      <c r="FU82" s="160"/>
      <c r="FV82" s="160"/>
      <c r="FW82" s="160"/>
      <c r="FX82" s="160"/>
      <c r="FY82" s="161">
        <v>100</v>
      </c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2">
        <f t="shared" si="2"/>
        <v>100</v>
      </c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>
        <f t="shared" si="3"/>
        <v>100</v>
      </c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</row>
    <row r="83" spans="1:217" ht="26.1" hidden="1" customHeight="1" x14ac:dyDescent="0.25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42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2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2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50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2"/>
      <c r="CB83" s="142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55"/>
      <c r="CR83" s="156" t="s">
        <v>92</v>
      </c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8"/>
      <c r="FG83" s="159" t="s">
        <v>45</v>
      </c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60" t="s">
        <v>46</v>
      </c>
      <c r="FS83" s="160"/>
      <c r="FT83" s="160"/>
      <c r="FU83" s="160"/>
      <c r="FV83" s="160"/>
      <c r="FW83" s="160"/>
      <c r="FX83" s="160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2">
        <f t="shared" si="2"/>
        <v>0</v>
      </c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>
        <f t="shared" si="3"/>
        <v>0</v>
      </c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</row>
    <row r="84" spans="1:217" ht="26.1" hidden="1" customHeight="1" x14ac:dyDescent="0.25">
      <c r="A84" s="129" t="s">
        <v>219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1"/>
      <c r="Z84" s="138" t="s">
        <v>205</v>
      </c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8" t="s">
        <v>208</v>
      </c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8" t="s">
        <v>94</v>
      </c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44" t="s">
        <v>44</v>
      </c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6"/>
      <c r="CB84" s="138" t="s">
        <v>207</v>
      </c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53"/>
      <c r="CR84" s="156" t="s">
        <v>90</v>
      </c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8"/>
      <c r="FG84" s="159" t="s">
        <v>45</v>
      </c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60" t="s">
        <v>46</v>
      </c>
      <c r="FS84" s="160"/>
      <c r="FT84" s="160"/>
      <c r="FU84" s="160"/>
      <c r="FV84" s="160"/>
      <c r="FW84" s="160"/>
      <c r="FX84" s="160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2">
        <f t="shared" si="0"/>
        <v>0</v>
      </c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>
        <f t="shared" si="1"/>
        <v>0</v>
      </c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</row>
    <row r="85" spans="1:217" ht="26.1" hidden="1" customHeight="1" x14ac:dyDescent="0.25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40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0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0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7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9"/>
      <c r="CB85" s="140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54"/>
      <c r="CR85" s="156" t="s">
        <v>91</v>
      </c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8"/>
      <c r="FG85" s="159" t="s">
        <v>45</v>
      </c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60" t="s">
        <v>46</v>
      </c>
      <c r="FS85" s="160"/>
      <c r="FT85" s="160"/>
      <c r="FU85" s="160"/>
      <c r="FV85" s="160"/>
      <c r="FW85" s="160"/>
      <c r="FX85" s="160"/>
      <c r="FY85" s="161">
        <v>100</v>
      </c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2">
        <f t="shared" si="0"/>
        <v>100</v>
      </c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>
        <f t="shared" si="1"/>
        <v>100</v>
      </c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</row>
    <row r="86" spans="1:217" ht="26.1" hidden="1" customHeight="1" x14ac:dyDescent="0.25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42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2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2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50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2"/>
      <c r="CB86" s="142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55"/>
      <c r="CR86" s="156" t="s">
        <v>92</v>
      </c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8"/>
      <c r="FG86" s="159" t="s">
        <v>45</v>
      </c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60" t="s">
        <v>46</v>
      </c>
      <c r="FS86" s="160"/>
      <c r="FT86" s="160"/>
      <c r="FU86" s="160"/>
      <c r="FV86" s="160"/>
      <c r="FW86" s="160"/>
      <c r="FX86" s="160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2">
        <f t="shared" si="0"/>
        <v>0</v>
      </c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>
        <f t="shared" si="1"/>
        <v>0</v>
      </c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</row>
    <row r="87" spans="1:217" ht="26.1" hidden="1" customHeight="1" x14ac:dyDescent="0.25">
      <c r="A87" s="179" t="s">
        <v>220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1"/>
      <c r="Z87" s="138" t="s">
        <v>205</v>
      </c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8" t="s">
        <v>208</v>
      </c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8" t="s">
        <v>94</v>
      </c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44" t="s">
        <v>44</v>
      </c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6"/>
      <c r="CB87" s="138" t="s">
        <v>93</v>
      </c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53"/>
      <c r="CR87" s="156" t="s">
        <v>90</v>
      </c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8"/>
      <c r="FG87" s="159" t="s">
        <v>45</v>
      </c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60" t="s">
        <v>46</v>
      </c>
      <c r="FS87" s="160"/>
      <c r="FT87" s="160"/>
      <c r="FU87" s="160"/>
      <c r="FV87" s="160"/>
      <c r="FW87" s="160"/>
      <c r="FX87" s="160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2">
        <f t="shared" si="0"/>
        <v>0</v>
      </c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>
        <f t="shared" si="1"/>
        <v>0</v>
      </c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</row>
    <row r="88" spans="1:217" ht="26.1" hidden="1" customHeight="1" x14ac:dyDescent="0.25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4"/>
      <c r="Z88" s="14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0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0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7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9"/>
      <c r="CB88" s="140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54"/>
      <c r="CR88" s="156" t="s">
        <v>91</v>
      </c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8"/>
      <c r="FG88" s="159" t="s">
        <v>45</v>
      </c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60" t="s">
        <v>46</v>
      </c>
      <c r="FS88" s="160"/>
      <c r="FT88" s="160"/>
      <c r="FU88" s="160"/>
      <c r="FV88" s="160"/>
      <c r="FW88" s="160"/>
      <c r="FX88" s="160"/>
      <c r="FY88" s="161">
        <v>100</v>
      </c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2">
        <f t="shared" si="0"/>
        <v>100</v>
      </c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>
        <f t="shared" si="1"/>
        <v>100</v>
      </c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</row>
    <row r="89" spans="1:217" ht="26.1" hidden="1" customHeight="1" x14ac:dyDescent="0.25">
      <c r="A89" s="185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7"/>
      <c r="Z89" s="142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2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2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50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2"/>
      <c r="CB89" s="142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55"/>
      <c r="CR89" s="156" t="s">
        <v>92</v>
      </c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8"/>
      <c r="FG89" s="159" t="s">
        <v>45</v>
      </c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60" t="s">
        <v>46</v>
      </c>
      <c r="FS89" s="160"/>
      <c r="FT89" s="160"/>
      <c r="FU89" s="160"/>
      <c r="FV89" s="160"/>
      <c r="FW89" s="160"/>
      <c r="FX89" s="160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2">
        <f t="shared" si="0"/>
        <v>0</v>
      </c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>
        <f t="shared" si="1"/>
        <v>0</v>
      </c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</row>
    <row r="90" spans="1:217" ht="26.1" hidden="1" customHeight="1" x14ac:dyDescent="0.25">
      <c r="A90" s="179" t="s">
        <v>241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138" t="s">
        <v>205</v>
      </c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8" t="s">
        <v>208</v>
      </c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8" t="s">
        <v>94</v>
      </c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44" t="s">
        <v>44</v>
      </c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6"/>
      <c r="CB90" s="138" t="s">
        <v>234</v>
      </c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53"/>
      <c r="CR90" s="156" t="s">
        <v>90</v>
      </c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8"/>
      <c r="FG90" s="159" t="s">
        <v>45</v>
      </c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60" t="s">
        <v>46</v>
      </c>
      <c r="FS90" s="160"/>
      <c r="FT90" s="160"/>
      <c r="FU90" s="160"/>
      <c r="FV90" s="160"/>
      <c r="FW90" s="160"/>
      <c r="FX90" s="160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2">
        <f t="shared" ref="GL90:GL92" si="4">FY90</f>
        <v>0</v>
      </c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>
        <f t="shared" ref="GY90:GY92" si="5">GL90</f>
        <v>0</v>
      </c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</row>
    <row r="91" spans="1:217" ht="40.5" hidden="1" customHeight="1" x14ac:dyDescent="0.2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4"/>
      <c r="Z91" s="140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0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0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7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9"/>
      <c r="CB91" s="140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54"/>
      <c r="CR91" s="156" t="s">
        <v>91</v>
      </c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8"/>
      <c r="FG91" s="159" t="s">
        <v>45</v>
      </c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60" t="s">
        <v>46</v>
      </c>
      <c r="FS91" s="160"/>
      <c r="FT91" s="160"/>
      <c r="FU91" s="160"/>
      <c r="FV91" s="160"/>
      <c r="FW91" s="160"/>
      <c r="FX91" s="160"/>
      <c r="FY91" s="161">
        <v>100</v>
      </c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2">
        <f t="shared" si="4"/>
        <v>100</v>
      </c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>
        <f t="shared" si="5"/>
        <v>100</v>
      </c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</row>
    <row r="92" spans="1:217" ht="26.1" hidden="1" customHeight="1" x14ac:dyDescent="0.25">
      <c r="A92" s="185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7"/>
      <c r="Z92" s="142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2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2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50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2"/>
      <c r="CB92" s="142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55"/>
      <c r="CR92" s="156" t="s">
        <v>92</v>
      </c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8"/>
      <c r="FG92" s="159" t="s">
        <v>45</v>
      </c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60" t="s">
        <v>46</v>
      </c>
      <c r="FS92" s="160"/>
      <c r="FT92" s="160"/>
      <c r="FU92" s="160"/>
      <c r="FV92" s="160"/>
      <c r="FW92" s="160"/>
      <c r="FX92" s="160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2">
        <f t="shared" si="4"/>
        <v>0</v>
      </c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>
        <f t="shared" si="5"/>
        <v>0</v>
      </c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</row>
    <row r="93" spans="1:217" ht="26.1" hidden="1" customHeight="1" x14ac:dyDescent="0.25">
      <c r="A93" s="179" t="s">
        <v>242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1"/>
      <c r="Z93" s="138" t="s">
        <v>43</v>
      </c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8" t="s">
        <v>208</v>
      </c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8" t="s">
        <v>94</v>
      </c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44" t="s">
        <v>44</v>
      </c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6"/>
      <c r="CB93" s="138" t="s">
        <v>207</v>
      </c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53"/>
      <c r="CR93" s="156" t="s">
        <v>90</v>
      </c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8"/>
      <c r="FG93" s="159" t="s">
        <v>45</v>
      </c>
      <c r="FH93" s="159"/>
      <c r="FI93" s="159"/>
      <c r="FJ93" s="159"/>
      <c r="FK93" s="159"/>
      <c r="FL93" s="159"/>
      <c r="FM93" s="159"/>
      <c r="FN93" s="159"/>
      <c r="FO93" s="159"/>
      <c r="FP93" s="159"/>
      <c r="FQ93" s="159"/>
      <c r="FR93" s="160" t="s">
        <v>46</v>
      </c>
      <c r="FS93" s="160"/>
      <c r="FT93" s="160"/>
      <c r="FU93" s="160"/>
      <c r="FV93" s="160"/>
      <c r="FW93" s="160"/>
      <c r="FX93" s="160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2">
        <f t="shared" si="0"/>
        <v>0</v>
      </c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>
        <f t="shared" si="1"/>
        <v>0</v>
      </c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</row>
    <row r="94" spans="1:217" ht="26.1" hidden="1" customHeight="1" x14ac:dyDescent="0.25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4"/>
      <c r="Z94" s="140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0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0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7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9"/>
      <c r="CB94" s="140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54"/>
      <c r="CR94" s="156" t="s">
        <v>91</v>
      </c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8"/>
      <c r="FG94" s="159" t="s">
        <v>45</v>
      </c>
      <c r="FH94" s="159"/>
      <c r="FI94" s="159"/>
      <c r="FJ94" s="159"/>
      <c r="FK94" s="159"/>
      <c r="FL94" s="159"/>
      <c r="FM94" s="159"/>
      <c r="FN94" s="159"/>
      <c r="FO94" s="159"/>
      <c r="FP94" s="159"/>
      <c r="FQ94" s="159"/>
      <c r="FR94" s="160" t="s">
        <v>46</v>
      </c>
      <c r="FS94" s="160"/>
      <c r="FT94" s="160"/>
      <c r="FU94" s="160"/>
      <c r="FV94" s="160"/>
      <c r="FW94" s="160"/>
      <c r="FX94" s="160"/>
      <c r="FY94" s="161">
        <v>100</v>
      </c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2">
        <f t="shared" si="0"/>
        <v>100</v>
      </c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>
        <f t="shared" si="1"/>
        <v>100</v>
      </c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</row>
    <row r="95" spans="1:217" ht="26.1" hidden="1" customHeight="1" x14ac:dyDescent="0.25">
      <c r="A95" s="185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7"/>
      <c r="Z95" s="142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2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2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50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2"/>
      <c r="CB95" s="142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55"/>
      <c r="CR95" s="156" t="s">
        <v>92</v>
      </c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8"/>
      <c r="FG95" s="159" t="s">
        <v>45</v>
      </c>
      <c r="FH95" s="159"/>
      <c r="FI95" s="159"/>
      <c r="FJ95" s="159"/>
      <c r="FK95" s="159"/>
      <c r="FL95" s="159"/>
      <c r="FM95" s="159"/>
      <c r="FN95" s="159"/>
      <c r="FO95" s="159"/>
      <c r="FP95" s="159"/>
      <c r="FQ95" s="159"/>
      <c r="FR95" s="160" t="s">
        <v>46</v>
      </c>
      <c r="FS95" s="160"/>
      <c r="FT95" s="160"/>
      <c r="FU95" s="160"/>
      <c r="FV95" s="160"/>
      <c r="FW95" s="160"/>
      <c r="FX95" s="160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2">
        <f t="shared" si="0"/>
        <v>0</v>
      </c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>
        <f t="shared" si="1"/>
        <v>0</v>
      </c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</row>
    <row r="96" spans="1:217" ht="26.1" hidden="1" customHeight="1" x14ac:dyDescent="0.25">
      <c r="A96" s="179" t="s">
        <v>243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1"/>
      <c r="Z96" s="138" t="s">
        <v>43</v>
      </c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8" t="s">
        <v>208</v>
      </c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8" t="s">
        <v>94</v>
      </c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44" t="s">
        <v>44</v>
      </c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6"/>
      <c r="CB96" s="138" t="s">
        <v>93</v>
      </c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53"/>
      <c r="CR96" s="156" t="s">
        <v>90</v>
      </c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8"/>
      <c r="FG96" s="159" t="s">
        <v>45</v>
      </c>
      <c r="FH96" s="159"/>
      <c r="FI96" s="159"/>
      <c r="FJ96" s="159"/>
      <c r="FK96" s="159"/>
      <c r="FL96" s="159"/>
      <c r="FM96" s="159"/>
      <c r="FN96" s="159"/>
      <c r="FO96" s="159"/>
      <c r="FP96" s="159"/>
      <c r="FQ96" s="159"/>
      <c r="FR96" s="160" t="s">
        <v>46</v>
      </c>
      <c r="FS96" s="160"/>
      <c r="FT96" s="160"/>
      <c r="FU96" s="160"/>
      <c r="FV96" s="160"/>
      <c r="FW96" s="160"/>
      <c r="FX96" s="160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2">
        <f t="shared" si="0"/>
        <v>0</v>
      </c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>
        <f t="shared" si="1"/>
        <v>0</v>
      </c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</row>
    <row r="97" spans="1:217" ht="26.1" hidden="1" customHeight="1" x14ac:dyDescent="0.2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4"/>
      <c r="Z97" s="140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0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0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7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9"/>
      <c r="CB97" s="140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54"/>
      <c r="CR97" s="156" t="s">
        <v>91</v>
      </c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8"/>
      <c r="FG97" s="159" t="s">
        <v>45</v>
      </c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60" t="s">
        <v>46</v>
      </c>
      <c r="FS97" s="160"/>
      <c r="FT97" s="160"/>
      <c r="FU97" s="160"/>
      <c r="FV97" s="160"/>
      <c r="FW97" s="160"/>
      <c r="FX97" s="160"/>
      <c r="FY97" s="161">
        <v>100</v>
      </c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2">
        <f t="shared" si="0"/>
        <v>100</v>
      </c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>
        <f t="shared" si="1"/>
        <v>100</v>
      </c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</row>
    <row r="98" spans="1:217" ht="26.1" hidden="1" customHeight="1" x14ac:dyDescent="0.25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7"/>
      <c r="Z98" s="142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2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2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50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2"/>
      <c r="CB98" s="142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55"/>
      <c r="CR98" s="156" t="s">
        <v>92</v>
      </c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8"/>
      <c r="FG98" s="159" t="s">
        <v>45</v>
      </c>
      <c r="FH98" s="159"/>
      <c r="FI98" s="159"/>
      <c r="FJ98" s="159"/>
      <c r="FK98" s="159"/>
      <c r="FL98" s="159"/>
      <c r="FM98" s="159"/>
      <c r="FN98" s="159"/>
      <c r="FO98" s="159"/>
      <c r="FP98" s="159"/>
      <c r="FQ98" s="159"/>
      <c r="FR98" s="160" t="s">
        <v>46</v>
      </c>
      <c r="FS98" s="160"/>
      <c r="FT98" s="160"/>
      <c r="FU98" s="160"/>
      <c r="FV98" s="160"/>
      <c r="FW98" s="160"/>
      <c r="FX98" s="160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2">
        <f t="shared" si="0"/>
        <v>0</v>
      </c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>
        <f t="shared" si="1"/>
        <v>0</v>
      </c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</row>
    <row r="99" spans="1:217" ht="26.1" hidden="1" customHeight="1" x14ac:dyDescent="0.25">
      <c r="A99" s="179" t="s">
        <v>222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138" t="s">
        <v>43</v>
      </c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8" t="s">
        <v>43</v>
      </c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8" t="s">
        <v>94</v>
      </c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44" t="s">
        <v>44</v>
      </c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6"/>
      <c r="CB99" s="138" t="s">
        <v>207</v>
      </c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53"/>
      <c r="CR99" s="156" t="s">
        <v>90</v>
      </c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8"/>
      <c r="FG99" s="159" t="s">
        <v>45</v>
      </c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60" t="s">
        <v>46</v>
      </c>
      <c r="FS99" s="160"/>
      <c r="FT99" s="160"/>
      <c r="FU99" s="160"/>
      <c r="FV99" s="160"/>
      <c r="FW99" s="160"/>
      <c r="FX99" s="160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2">
        <f t="shared" si="0"/>
        <v>0</v>
      </c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>
        <f t="shared" si="1"/>
        <v>0</v>
      </c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</row>
    <row r="100" spans="1:217" ht="41.25" hidden="1" customHeight="1" x14ac:dyDescent="0.25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4"/>
      <c r="Z100" s="140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0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7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9"/>
      <c r="CB100" s="140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54"/>
      <c r="CR100" s="156" t="s">
        <v>91</v>
      </c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8"/>
      <c r="FG100" s="159" t="s">
        <v>45</v>
      </c>
      <c r="FH100" s="159"/>
      <c r="FI100" s="159"/>
      <c r="FJ100" s="159"/>
      <c r="FK100" s="159"/>
      <c r="FL100" s="159"/>
      <c r="FM100" s="159"/>
      <c r="FN100" s="159"/>
      <c r="FO100" s="159"/>
      <c r="FP100" s="159"/>
      <c r="FQ100" s="159"/>
      <c r="FR100" s="160" t="s">
        <v>46</v>
      </c>
      <c r="FS100" s="160"/>
      <c r="FT100" s="160"/>
      <c r="FU100" s="160"/>
      <c r="FV100" s="160"/>
      <c r="FW100" s="160"/>
      <c r="FX100" s="160"/>
      <c r="FY100" s="161">
        <v>100</v>
      </c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2">
        <f t="shared" si="0"/>
        <v>100</v>
      </c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>
        <f t="shared" si="1"/>
        <v>100</v>
      </c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</row>
    <row r="101" spans="1:217" ht="26.1" hidden="1" customHeight="1" x14ac:dyDescent="0.25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7"/>
      <c r="Z101" s="142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2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2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50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2"/>
      <c r="CB101" s="142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55"/>
      <c r="CR101" s="156" t="s">
        <v>92</v>
      </c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8"/>
      <c r="FG101" s="159" t="s">
        <v>45</v>
      </c>
      <c r="FH101" s="159"/>
      <c r="FI101" s="159"/>
      <c r="FJ101" s="159"/>
      <c r="FK101" s="159"/>
      <c r="FL101" s="159"/>
      <c r="FM101" s="159"/>
      <c r="FN101" s="159"/>
      <c r="FO101" s="159"/>
      <c r="FP101" s="159"/>
      <c r="FQ101" s="159"/>
      <c r="FR101" s="160" t="s">
        <v>46</v>
      </c>
      <c r="FS101" s="160"/>
      <c r="FT101" s="160"/>
      <c r="FU101" s="160"/>
      <c r="FV101" s="160"/>
      <c r="FW101" s="160"/>
      <c r="FX101" s="160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2">
        <f t="shared" si="0"/>
        <v>0</v>
      </c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>
        <f t="shared" si="1"/>
        <v>0</v>
      </c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</row>
    <row r="102" spans="1:217" ht="26.1" customHeight="1" x14ac:dyDescent="0.25">
      <c r="A102" s="299" t="s">
        <v>96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1"/>
      <c r="Z102" s="138" t="s">
        <v>43</v>
      </c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8" t="s">
        <v>43</v>
      </c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8" t="s">
        <v>94</v>
      </c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44" t="s">
        <v>44</v>
      </c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6"/>
      <c r="CB102" s="138" t="s">
        <v>93</v>
      </c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53"/>
      <c r="CR102" s="156" t="s">
        <v>90</v>
      </c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8"/>
      <c r="FG102" s="159" t="s">
        <v>45</v>
      </c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60" t="s">
        <v>46</v>
      </c>
      <c r="FS102" s="160"/>
      <c r="FT102" s="160"/>
      <c r="FU102" s="160"/>
      <c r="FV102" s="160"/>
      <c r="FW102" s="160"/>
      <c r="FX102" s="160"/>
      <c r="FY102" s="161">
        <v>10</v>
      </c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2">
        <f t="shared" si="0"/>
        <v>10</v>
      </c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>
        <f t="shared" si="1"/>
        <v>10</v>
      </c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</row>
    <row r="103" spans="1:217" ht="41.25" customHeight="1" x14ac:dyDescent="0.25">
      <c r="A103" s="302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4"/>
      <c r="Z103" s="140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0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0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7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9"/>
      <c r="CB103" s="140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54"/>
      <c r="CR103" s="156" t="s">
        <v>91</v>
      </c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8"/>
      <c r="FG103" s="159" t="s">
        <v>45</v>
      </c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60" t="s">
        <v>46</v>
      </c>
      <c r="FS103" s="160"/>
      <c r="FT103" s="160"/>
      <c r="FU103" s="160"/>
      <c r="FV103" s="160"/>
      <c r="FW103" s="160"/>
      <c r="FX103" s="160"/>
      <c r="FY103" s="161">
        <v>100</v>
      </c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2">
        <f t="shared" si="0"/>
        <v>100</v>
      </c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>
        <f t="shared" si="1"/>
        <v>100</v>
      </c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</row>
    <row r="104" spans="1:217" ht="26.1" customHeight="1" x14ac:dyDescent="0.25">
      <c r="A104" s="305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7"/>
      <c r="Z104" s="142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2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2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50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2"/>
      <c r="CB104" s="142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55"/>
      <c r="CR104" s="156" t="s">
        <v>92</v>
      </c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8"/>
      <c r="FG104" s="159" t="s">
        <v>45</v>
      </c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60" t="s">
        <v>46</v>
      </c>
      <c r="FS104" s="160"/>
      <c r="FT104" s="160"/>
      <c r="FU104" s="160"/>
      <c r="FV104" s="160"/>
      <c r="FW104" s="160"/>
      <c r="FX104" s="160"/>
      <c r="FY104" s="308">
        <v>54.5</v>
      </c>
      <c r="FZ104" s="308"/>
      <c r="GA104" s="308"/>
      <c r="GB104" s="308"/>
      <c r="GC104" s="308"/>
      <c r="GD104" s="308"/>
      <c r="GE104" s="308"/>
      <c r="GF104" s="308"/>
      <c r="GG104" s="308"/>
      <c r="GH104" s="308"/>
      <c r="GI104" s="308"/>
      <c r="GJ104" s="308"/>
      <c r="GK104" s="308"/>
      <c r="GL104" s="162">
        <f t="shared" si="0"/>
        <v>54.5</v>
      </c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>
        <f t="shared" si="1"/>
        <v>54.5</v>
      </c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</row>
    <row r="105" spans="1:217" ht="26.1" hidden="1" customHeight="1" x14ac:dyDescent="0.25">
      <c r="A105" s="129" t="s">
        <v>244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1"/>
      <c r="Z105" s="138" t="s">
        <v>43</v>
      </c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8" t="s">
        <v>43</v>
      </c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8" t="s">
        <v>94</v>
      </c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44" t="s">
        <v>44</v>
      </c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6"/>
      <c r="CB105" s="138" t="s">
        <v>234</v>
      </c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53"/>
      <c r="CR105" s="156" t="s">
        <v>90</v>
      </c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8"/>
      <c r="FG105" s="159" t="s">
        <v>45</v>
      </c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60" t="s">
        <v>46</v>
      </c>
      <c r="FS105" s="160"/>
      <c r="FT105" s="160"/>
      <c r="FU105" s="160"/>
      <c r="FV105" s="160"/>
      <c r="FW105" s="160"/>
      <c r="FX105" s="160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2">
        <f t="shared" ref="GL105:GL110" si="6">FY105</f>
        <v>0</v>
      </c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>
        <f t="shared" ref="GY105:GY110" si="7">GL105</f>
        <v>0</v>
      </c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</row>
    <row r="106" spans="1:217" ht="38.25" hidden="1" customHeight="1" x14ac:dyDescent="0.25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4"/>
      <c r="Z106" s="140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0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0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7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9"/>
      <c r="CB106" s="140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54"/>
      <c r="CR106" s="156" t="s">
        <v>91</v>
      </c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8"/>
      <c r="FG106" s="159" t="s">
        <v>45</v>
      </c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60" t="s">
        <v>46</v>
      </c>
      <c r="FS106" s="160"/>
      <c r="FT106" s="160"/>
      <c r="FU106" s="160"/>
      <c r="FV106" s="160"/>
      <c r="FW106" s="160"/>
      <c r="FX106" s="160"/>
      <c r="FY106" s="161">
        <v>100</v>
      </c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2">
        <f t="shared" si="6"/>
        <v>100</v>
      </c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>
        <f t="shared" si="7"/>
        <v>100</v>
      </c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</row>
    <row r="107" spans="1:217" ht="26.1" hidden="1" customHeight="1" x14ac:dyDescent="0.25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7"/>
      <c r="Z107" s="142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2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2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50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2"/>
      <c r="CB107" s="142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55"/>
      <c r="CR107" s="156" t="s">
        <v>92</v>
      </c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8"/>
      <c r="FG107" s="159" t="s">
        <v>45</v>
      </c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60" t="s">
        <v>46</v>
      </c>
      <c r="FS107" s="160"/>
      <c r="FT107" s="160"/>
      <c r="FU107" s="160"/>
      <c r="FV107" s="160"/>
      <c r="FW107" s="160"/>
      <c r="FX107" s="160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2">
        <f t="shared" si="6"/>
        <v>0</v>
      </c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>
        <f t="shared" si="7"/>
        <v>0</v>
      </c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</row>
    <row r="108" spans="1:217" ht="26.1" hidden="1" customHeight="1" x14ac:dyDescent="0.25">
      <c r="A108" s="129" t="s">
        <v>251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1"/>
      <c r="Z108" s="138" t="s">
        <v>43</v>
      </c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8" t="s">
        <v>43</v>
      </c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8" t="s">
        <v>94</v>
      </c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44" t="s">
        <v>44</v>
      </c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6"/>
      <c r="CB108" s="138" t="s">
        <v>235</v>
      </c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53"/>
      <c r="CR108" s="156" t="s">
        <v>90</v>
      </c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8"/>
      <c r="FG108" s="159" t="s">
        <v>45</v>
      </c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60" t="s">
        <v>46</v>
      </c>
      <c r="FS108" s="160"/>
      <c r="FT108" s="160"/>
      <c r="FU108" s="160"/>
      <c r="FV108" s="160"/>
      <c r="FW108" s="160"/>
      <c r="FX108" s="160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2">
        <f t="shared" si="6"/>
        <v>0</v>
      </c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>
        <f t="shared" si="7"/>
        <v>0</v>
      </c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</row>
    <row r="109" spans="1:217" ht="36" hidden="1" customHeight="1" x14ac:dyDescent="0.25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4"/>
      <c r="Z109" s="140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0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0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7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9"/>
      <c r="CB109" s="140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54"/>
      <c r="CR109" s="156" t="s">
        <v>91</v>
      </c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8"/>
      <c r="FG109" s="159" t="s">
        <v>45</v>
      </c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60" t="s">
        <v>46</v>
      </c>
      <c r="FS109" s="160"/>
      <c r="FT109" s="160"/>
      <c r="FU109" s="160"/>
      <c r="FV109" s="160"/>
      <c r="FW109" s="160"/>
      <c r="FX109" s="160"/>
      <c r="FY109" s="161">
        <v>100</v>
      </c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2">
        <f t="shared" si="6"/>
        <v>100</v>
      </c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>
        <f t="shared" si="7"/>
        <v>100</v>
      </c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</row>
    <row r="110" spans="1:217" ht="26.1" hidden="1" customHeight="1" x14ac:dyDescent="0.25">
      <c r="A110" s="135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7"/>
      <c r="Z110" s="142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2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2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50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2"/>
      <c r="CB110" s="142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55"/>
      <c r="CR110" s="156" t="s">
        <v>92</v>
      </c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8"/>
      <c r="FG110" s="159" t="s">
        <v>45</v>
      </c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60" t="s">
        <v>46</v>
      </c>
      <c r="FS110" s="160"/>
      <c r="FT110" s="160"/>
      <c r="FU110" s="160"/>
      <c r="FV110" s="160"/>
      <c r="FW110" s="160"/>
      <c r="FX110" s="160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2">
        <f t="shared" si="6"/>
        <v>0</v>
      </c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>
        <f t="shared" si="7"/>
        <v>0</v>
      </c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</row>
    <row r="111" spans="1:217" ht="12" customHeight="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29"/>
      <c r="FS111" s="29"/>
      <c r="FT111" s="29"/>
      <c r="FU111" s="29"/>
      <c r="FV111" s="29"/>
      <c r="FW111" s="29"/>
      <c r="FX111" s="29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</row>
    <row r="112" spans="1:217" ht="12" customHeight="1" x14ac:dyDescent="0.25">
      <c r="A112" s="7" t="s">
        <v>47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ht="12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ht="50.25" customHeight="1" x14ac:dyDescent="0.25">
      <c r="A114" s="258" t="s">
        <v>29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60"/>
      <c r="U114" s="258" t="s">
        <v>48</v>
      </c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60"/>
      <c r="BE114" s="258" t="s">
        <v>49</v>
      </c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60"/>
      <c r="CC114" s="258" t="s">
        <v>50</v>
      </c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60"/>
      <c r="DD114" s="218" t="s">
        <v>51</v>
      </c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20"/>
      <c r="EH114" s="218" t="s">
        <v>52</v>
      </c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  <c r="FJ114" s="219"/>
      <c r="FK114" s="219"/>
      <c r="FL114" s="219"/>
      <c r="FM114" s="219"/>
      <c r="FN114" s="219"/>
      <c r="FO114" s="219"/>
      <c r="FP114" s="219"/>
      <c r="FQ114" s="219"/>
      <c r="FR114" s="219"/>
      <c r="FS114" s="219"/>
      <c r="FT114" s="219"/>
      <c r="FU114" s="219"/>
      <c r="FV114" s="219"/>
      <c r="FW114" s="219"/>
      <c r="FX114" s="219"/>
      <c r="FY114" s="219"/>
      <c r="FZ114" s="219"/>
      <c r="GA114" s="219"/>
      <c r="GB114" s="219"/>
      <c r="GC114" s="219"/>
      <c r="GD114" s="219"/>
      <c r="GE114" s="219"/>
      <c r="GF114" s="219"/>
      <c r="GG114" s="219"/>
      <c r="GH114" s="219"/>
      <c r="GI114" s="219"/>
      <c r="GJ114" s="219"/>
      <c r="GK114" s="219"/>
      <c r="GL114" s="219"/>
      <c r="GM114" s="219"/>
      <c r="GN114" s="219"/>
      <c r="GO114" s="219"/>
      <c r="GP114" s="219"/>
      <c r="GQ114" s="219"/>
      <c r="GR114" s="219"/>
      <c r="GS114" s="219"/>
      <c r="GT114" s="219"/>
      <c r="GU114" s="219"/>
      <c r="GV114" s="219"/>
      <c r="GW114" s="219"/>
      <c r="GX114" s="219"/>
      <c r="GY114" s="219"/>
      <c r="GZ114" s="219"/>
      <c r="HA114" s="219"/>
      <c r="HB114" s="219"/>
      <c r="HC114" s="219"/>
      <c r="HD114" s="220"/>
      <c r="HE114" s="10"/>
      <c r="HF114" s="10"/>
      <c r="HG114" s="10"/>
      <c r="HH114" s="10"/>
      <c r="HI114" s="10"/>
    </row>
    <row r="115" spans="1:217" ht="41.25" customHeight="1" x14ac:dyDescent="0.25">
      <c r="A115" s="269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1"/>
      <c r="U115" s="269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1"/>
      <c r="BE115" s="269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  <c r="CA115" s="270"/>
      <c r="CB115" s="271"/>
      <c r="CC115" s="258" t="s">
        <v>97</v>
      </c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60"/>
      <c r="CN115" s="258" t="s">
        <v>35</v>
      </c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60"/>
      <c r="DD115" s="309"/>
      <c r="DE115" s="310"/>
      <c r="DF115" s="310"/>
      <c r="DG115" s="310"/>
      <c r="DH115" s="310"/>
      <c r="DI115" s="310"/>
      <c r="DJ115" s="310"/>
      <c r="DK115" s="310"/>
      <c r="DL115" s="310"/>
      <c r="DM115" s="311"/>
      <c r="DN115" s="309"/>
      <c r="DO115" s="310"/>
      <c r="DP115" s="310"/>
      <c r="DQ115" s="310"/>
      <c r="DR115" s="310"/>
      <c r="DS115" s="310"/>
      <c r="DT115" s="310"/>
      <c r="DU115" s="310"/>
      <c r="DV115" s="310"/>
      <c r="DW115" s="311"/>
      <c r="DX115" s="309"/>
      <c r="DY115" s="310"/>
      <c r="DZ115" s="310"/>
      <c r="EA115" s="310"/>
      <c r="EB115" s="310"/>
      <c r="EC115" s="310"/>
      <c r="ED115" s="310"/>
      <c r="EE115" s="310"/>
      <c r="EF115" s="310"/>
      <c r="EG115" s="311"/>
      <c r="EH115" s="312" t="s">
        <v>347</v>
      </c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4"/>
      <c r="FG115" s="312" t="s">
        <v>348</v>
      </c>
      <c r="FH115" s="313"/>
      <c r="FI115" s="313"/>
      <c r="FJ115" s="313"/>
      <c r="FK115" s="313"/>
      <c r="FL115" s="313"/>
      <c r="FM115" s="313"/>
      <c r="FN115" s="313"/>
      <c r="FO115" s="313"/>
      <c r="FP115" s="313"/>
      <c r="FQ115" s="313"/>
      <c r="FR115" s="313"/>
      <c r="FS115" s="313"/>
      <c r="FT115" s="313"/>
      <c r="FU115" s="313"/>
      <c r="FV115" s="313"/>
      <c r="FW115" s="313"/>
      <c r="FX115" s="313"/>
      <c r="FY115" s="313"/>
      <c r="FZ115" s="313"/>
      <c r="GA115" s="313"/>
      <c r="GB115" s="313"/>
      <c r="GC115" s="313"/>
      <c r="GD115" s="313"/>
      <c r="GE115" s="313"/>
      <c r="GF115" s="314"/>
      <c r="GG115" s="312" t="s">
        <v>349</v>
      </c>
      <c r="GH115" s="313"/>
      <c r="GI115" s="313"/>
      <c r="GJ115" s="313"/>
      <c r="GK115" s="313"/>
      <c r="GL115" s="313"/>
      <c r="GM115" s="313"/>
      <c r="GN115" s="313"/>
      <c r="GO115" s="313"/>
      <c r="GP115" s="313"/>
      <c r="GQ115" s="313"/>
      <c r="GR115" s="313"/>
      <c r="GS115" s="313"/>
      <c r="GT115" s="313"/>
      <c r="GU115" s="313"/>
      <c r="GV115" s="313"/>
      <c r="GW115" s="313"/>
      <c r="GX115" s="313"/>
      <c r="GY115" s="313"/>
      <c r="GZ115" s="313"/>
      <c r="HA115" s="313"/>
      <c r="HB115" s="313"/>
      <c r="HC115" s="313"/>
      <c r="HD115" s="314"/>
      <c r="HE115" s="10"/>
      <c r="HF115" s="10"/>
      <c r="HG115" s="10"/>
      <c r="HH115" s="10"/>
      <c r="HI115" s="10"/>
    </row>
    <row r="116" spans="1:217" ht="12" customHeight="1" x14ac:dyDescent="0.25">
      <c r="A116" s="269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1"/>
      <c r="U116" s="269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1"/>
      <c r="BE116" s="269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  <c r="CA116" s="270"/>
      <c r="CB116" s="271"/>
      <c r="CC116" s="269"/>
      <c r="CD116" s="270"/>
      <c r="CE116" s="270"/>
      <c r="CF116" s="270"/>
      <c r="CG116" s="270"/>
      <c r="CH116" s="270"/>
      <c r="CI116" s="270"/>
      <c r="CJ116" s="270"/>
      <c r="CK116" s="270"/>
      <c r="CL116" s="270"/>
      <c r="CM116" s="271"/>
      <c r="CN116" s="269"/>
      <c r="CO116" s="270"/>
      <c r="CP116" s="270"/>
      <c r="CQ116" s="270"/>
      <c r="CR116" s="270"/>
      <c r="CS116" s="270"/>
      <c r="CT116" s="270"/>
      <c r="CU116" s="270"/>
      <c r="CV116" s="270"/>
      <c r="CW116" s="270"/>
      <c r="CX116" s="270"/>
      <c r="CY116" s="270"/>
      <c r="CZ116" s="270"/>
      <c r="DA116" s="270"/>
      <c r="DB116" s="270"/>
      <c r="DC116" s="271"/>
      <c r="DD116" s="208">
        <v>20</v>
      </c>
      <c r="DE116" s="209"/>
      <c r="DF116" s="209"/>
      <c r="DG116" s="296" t="s">
        <v>327</v>
      </c>
      <c r="DH116" s="296"/>
      <c r="DI116" s="296"/>
      <c r="DJ116" s="315" t="s">
        <v>53</v>
      </c>
      <c r="DK116" s="315"/>
      <c r="DL116" s="315"/>
      <c r="DM116" s="316"/>
      <c r="DN116" s="208">
        <v>20</v>
      </c>
      <c r="DO116" s="209"/>
      <c r="DP116" s="209"/>
      <c r="DQ116" s="296" t="s">
        <v>336</v>
      </c>
      <c r="DR116" s="296"/>
      <c r="DS116" s="296"/>
      <c r="DT116" s="315" t="s">
        <v>53</v>
      </c>
      <c r="DU116" s="315"/>
      <c r="DV116" s="315"/>
      <c r="DW116" s="316"/>
      <c r="DX116" s="208">
        <v>20</v>
      </c>
      <c r="DY116" s="209"/>
      <c r="DZ116" s="209"/>
      <c r="EA116" s="296" t="s">
        <v>346</v>
      </c>
      <c r="EB116" s="296"/>
      <c r="EC116" s="296"/>
      <c r="ED116" s="315" t="s">
        <v>53</v>
      </c>
      <c r="EE116" s="315"/>
      <c r="EF116" s="315"/>
      <c r="EG116" s="316"/>
      <c r="EH116" s="317" t="s">
        <v>54</v>
      </c>
      <c r="EI116" s="318"/>
      <c r="EJ116" s="318"/>
      <c r="EK116" s="318"/>
      <c r="EL116" s="318"/>
      <c r="EM116" s="318"/>
      <c r="EN116" s="318"/>
      <c r="EO116" s="318"/>
      <c r="EP116" s="318"/>
      <c r="EQ116" s="318"/>
      <c r="ER116" s="318"/>
      <c r="ES116" s="318"/>
      <c r="ET116" s="319"/>
      <c r="EU116" s="324" t="s">
        <v>55</v>
      </c>
      <c r="EV116" s="325"/>
      <c r="EW116" s="325"/>
      <c r="EX116" s="325"/>
      <c r="EY116" s="325"/>
      <c r="EZ116" s="325"/>
      <c r="FA116" s="325"/>
      <c r="FB116" s="325"/>
      <c r="FC116" s="325"/>
      <c r="FD116" s="325"/>
      <c r="FE116" s="325"/>
      <c r="FF116" s="326"/>
      <c r="FG116" s="317" t="s">
        <v>54</v>
      </c>
      <c r="FH116" s="318"/>
      <c r="FI116" s="318"/>
      <c r="FJ116" s="318"/>
      <c r="FK116" s="318"/>
      <c r="FL116" s="318"/>
      <c r="FM116" s="318"/>
      <c r="FN116" s="318"/>
      <c r="FO116" s="318"/>
      <c r="FP116" s="318"/>
      <c r="FQ116" s="318"/>
      <c r="FR116" s="318"/>
      <c r="FS116" s="319"/>
      <c r="FT116" s="324" t="s">
        <v>55</v>
      </c>
      <c r="FU116" s="325"/>
      <c r="FV116" s="325"/>
      <c r="FW116" s="325"/>
      <c r="FX116" s="325"/>
      <c r="FY116" s="325"/>
      <c r="FZ116" s="325"/>
      <c r="GA116" s="325"/>
      <c r="GB116" s="325"/>
      <c r="GC116" s="325"/>
      <c r="GD116" s="325"/>
      <c r="GE116" s="325"/>
      <c r="GF116" s="326"/>
      <c r="GG116" s="317" t="s">
        <v>54</v>
      </c>
      <c r="GH116" s="318"/>
      <c r="GI116" s="318"/>
      <c r="GJ116" s="318"/>
      <c r="GK116" s="318"/>
      <c r="GL116" s="318"/>
      <c r="GM116" s="318"/>
      <c r="GN116" s="318"/>
      <c r="GO116" s="318"/>
      <c r="GP116" s="318"/>
      <c r="GQ116" s="318"/>
      <c r="GR116" s="319"/>
      <c r="GS116" s="324" t="s">
        <v>55</v>
      </c>
      <c r="GT116" s="325"/>
      <c r="GU116" s="325"/>
      <c r="GV116" s="325"/>
      <c r="GW116" s="325"/>
      <c r="GX116" s="325"/>
      <c r="GY116" s="325"/>
      <c r="GZ116" s="325"/>
      <c r="HA116" s="325"/>
      <c r="HB116" s="325"/>
      <c r="HC116" s="325"/>
      <c r="HD116" s="326"/>
      <c r="HE116" s="10"/>
      <c r="HF116" s="10"/>
      <c r="HG116" s="10"/>
      <c r="HH116" s="10"/>
      <c r="HI116" s="10"/>
    </row>
    <row r="117" spans="1:217" ht="12" customHeight="1" x14ac:dyDescent="0.25">
      <c r="A117" s="269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1"/>
      <c r="U117" s="261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3"/>
      <c r="BE117" s="261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3"/>
      <c r="CC117" s="269"/>
      <c r="CD117" s="270"/>
      <c r="CE117" s="270"/>
      <c r="CF117" s="270"/>
      <c r="CG117" s="270"/>
      <c r="CH117" s="270"/>
      <c r="CI117" s="270"/>
      <c r="CJ117" s="270"/>
      <c r="CK117" s="270"/>
      <c r="CL117" s="270"/>
      <c r="CM117" s="271"/>
      <c r="CN117" s="261"/>
      <c r="CO117" s="262"/>
      <c r="CP117" s="262"/>
      <c r="CQ117" s="262"/>
      <c r="CR117" s="262"/>
      <c r="CS117" s="262"/>
      <c r="CT117" s="262"/>
      <c r="CU117" s="262"/>
      <c r="CV117" s="262"/>
      <c r="CW117" s="262"/>
      <c r="CX117" s="262"/>
      <c r="CY117" s="262"/>
      <c r="CZ117" s="262"/>
      <c r="DA117" s="262"/>
      <c r="DB117" s="262"/>
      <c r="DC117" s="263"/>
      <c r="DD117" s="212" t="s">
        <v>98</v>
      </c>
      <c r="DE117" s="213"/>
      <c r="DF117" s="213"/>
      <c r="DG117" s="213"/>
      <c r="DH117" s="213"/>
      <c r="DI117" s="213"/>
      <c r="DJ117" s="213"/>
      <c r="DK117" s="213"/>
      <c r="DL117" s="213"/>
      <c r="DM117" s="297"/>
      <c r="DN117" s="212" t="s">
        <v>38</v>
      </c>
      <c r="DO117" s="213"/>
      <c r="DP117" s="213"/>
      <c r="DQ117" s="213"/>
      <c r="DR117" s="213"/>
      <c r="DS117" s="213"/>
      <c r="DT117" s="213"/>
      <c r="DU117" s="213"/>
      <c r="DV117" s="213"/>
      <c r="DW117" s="297"/>
      <c r="DX117" s="212" t="s">
        <v>39</v>
      </c>
      <c r="DY117" s="213"/>
      <c r="DZ117" s="213"/>
      <c r="EA117" s="213"/>
      <c r="EB117" s="213"/>
      <c r="EC117" s="213"/>
      <c r="ED117" s="213"/>
      <c r="EE117" s="213"/>
      <c r="EF117" s="213"/>
      <c r="EG117" s="297"/>
      <c r="EH117" s="320"/>
      <c r="EI117" s="315"/>
      <c r="EJ117" s="315"/>
      <c r="EK117" s="315"/>
      <c r="EL117" s="315"/>
      <c r="EM117" s="315"/>
      <c r="EN117" s="315"/>
      <c r="EO117" s="315"/>
      <c r="EP117" s="315"/>
      <c r="EQ117" s="315"/>
      <c r="ER117" s="315"/>
      <c r="ES117" s="315"/>
      <c r="ET117" s="316"/>
      <c r="EU117" s="327"/>
      <c r="EV117" s="328"/>
      <c r="EW117" s="328"/>
      <c r="EX117" s="328"/>
      <c r="EY117" s="328"/>
      <c r="EZ117" s="328"/>
      <c r="FA117" s="328"/>
      <c r="FB117" s="328"/>
      <c r="FC117" s="328"/>
      <c r="FD117" s="328"/>
      <c r="FE117" s="328"/>
      <c r="FF117" s="329"/>
      <c r="FG117" s="320"/>
      <c r="FH117" s="315"/>
      <c r="FI117" s="315"/>
      <c r="FJ117" s="315"/>
      <c r="FK117" s="315"/>
      <c r="FL117" s="315"/>
      <c r="FM117" s="315"/>
      <c r="FN117" s="315"/>
      <c r="FO117" s="315"/>
      <c r="FP117" s="315"/>
      <c r="FQ117" s="315"/>
      <c r="FR117" s="315"/>
      <c r="FS117" s="316"/>
      <c r="FT117" s="327"/>
      <c r="FU117" s="328"/>
      <c r="FV117" s="328"/>
      <c r="FW117" s="328"/>
      <c r="FX117" s="328"/>
      <c r="FY117" s="328"/>
      <c r="FZ117" s="328"/>
      <c r="GA117" s="328"/>
      <c r="GB117" s="328"/>
      <c r="GC117" s="328"/>
      <c r="GD117" s="328"/>
      <c r="GE117" s="328"/>
      <c r="GF117" s="329"/>
      <c r="GG117" s="320"/>
      <c r="GH117" s="315"/>
      <c r="GI117" s="315"/>
      <c r="GJ117" s="315"/>
      <c r="GK117" s="315"/>
      <c r="GL117" s="315"/>
      <c r="GM117" s="315"/>
      <c r="GN117" s="315"/>
      <c r="GO117" s="315"/>
      <c r="GP117" s="315"/>
      <c r="GQ117" s="315"/>
      <c r="GR117" s="316"/>
      <c r="GS117" s="327"/>
      <c r="GT117" s="328"/>
      <c r="GU117" s="328"/>
      <c r="GV117" s="328"/>
      <c r="GW117" s="328"/>
      <c r="GX117" s="328"/>
      <c r="GY117" s="328"/>
      <c r="GZ117" s="328"/>
      <c r="HA117" s="328"/>
      <c r="HB117" s="328"/>
      <c r="HC117" s="328"/>
      <c r="HD117" s="329"/>
      <c r="HE117" s="10"/>
      <c r="HF117" s="10"/>
      <c r="HG117" s="10"/>
      <c r="HH117" s="10"/>
      <c r="HI117" s="10"/>
    </row>
    <row r="118" spans="1:217" ht="34.5" customHeight="1" x14ac:dyDescent="0.25">
      <c r="A118" s="269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1"/>
      <c r="U118" s="210" t="s">
        <v>42</v>
      </c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333"/>
      <c r="AG118" s="210" t="s">
        <v>42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333"/>
      <c r="AS118" s="210" t="s">
        <v>42</v>
      </c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333"/>
      <c r="BE118" s="210" t="s">
        <v>42</v>
      </c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333"/>
      <c r="BQ118" s="210" t="s">
        <v>42</v>
      </c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333"/>
      <c r="CC118" s="269"/>
      <c r="CD118" s="270"/>
      <c r="CE118" s="270"/>
      <c r="CF118" s="270"/>
      <c r="CG118" s="270"/>
      <c r="CH118" s="270"/>
      <c r="CI118" s="270"/>
      <c r="CJ118" s="270"/>
      <c r="CK118" s="270"/>
      <c r="CL118" s="270"/>
      <c r="CM118" s="271"/>
      <c r="CN118" s="258" t="s">
        <v>56</v>
      </c>
      <c r="CO118" s="259"/>
      <c r="CP118" s="259"/>
      <c r="CQ118" s="259"/>
      <c r="CR118" s="259"/>
      <c r="CS118" s="259"/>
      <c r="CT118" s="259"/>
      <c r="CU118" s="259"/>
      <c r="CV118" s="259"/>
      <c r="CW118" s="260"/>
      <c r="CX118" s="258" t="s">
        <v>41</v>
      </c>
      <c r="CY118" s="259"/>
      <c r="CZ118" s="259"/>
      <c r="DA118" s="259"/>
      <c r="DB118" s="259"/>
      <c r="DC118" s="260"/>
      <c r="DD118" s="212"/>
      <c r="DE118" s="213"/>
      <c r="DF118" s="213"/>
      <c r="DG118" s="213"/>
      <c r="DH118" s="213"/>
      <c r="DI118" s="213"/>
      <c r="DJ118" s="213"/>
      <c r="DK118" s="213"/>
      <c r="DL118" s="213"/>
      <c r="DM118" s="297"/>
      <c r="DN118" s="212"/>
      <c r="DO118" s="213"/>
      <c r="DP118" s="213"/>
      <c r="DQ118" s="213"/>
      <c r="DR118" s="213"/>
      <c r="DS118" s="213"/>
      <c r="DT118" s="213"/>
      <c r="DU118" s="213"/>
      <c r="DV118" s="213"/>
      <c r="DW118" s="297"/>
      <c r="DX118" s="212"/>
      <c r="DY118" s="213"/>
      <c r="DZ118" s="213"/>
      <c r="EA118" s="213"/>
      <c r="EB118" s="213"/>
      <c r="EC118" s="213"/>
      <c r="ED118" s="213"/>
      <c r="EE118" s="213"/>
      <c r="EF118" s="213"/>
      <c r="EG118" s="297"/>
      <c r="EH118" s="320"/>
      <c r="EI118" s="315"/>
      <c r="EJ118" s="315"/>
      <c r="EK118" s="315"/>
      <c r="EL118" s="315"/>
      <c r="EM118" s="315"/>
      <c r="EN118" s="315"/>
      <c r="EO118" s="315"/>
      <c r="EP118" s="315"/>
      <c r="EQ118" s="315"/>
      <c r="ER118" s="315"/>
      <c r="ES118" s="315"/>
      <c r="ET118" s="316"/>
      <c r="EU118" s="327"/>
      <c r="EV118" s="328"/>
      <c r="EW118" s="328"/>
      <c r="EX118" s="328"/>
      <c r="EY118" s="328"/>
      <c r="EZ118" s="328"/>
      <c r="FA118" s="328"/>
      <c r="FB118" s="328"/>
      <c r="FC118" s="328"/>
      <c r="FD118" s="328"/>
      <c r="FE118" s="328"/>
      <c r="FF118" s="329"/>
      <c r="FG118" s="320"/>
      <c r="FH118" s="315"/>
      <c r="FI118" s="315"/>
      <c r="FJ118" s="315"/>
      <c r="FK118" s="315"/>
      <c r="FL118" s="315"/>
      <c r="FM118" s="315"/>
      <c r="FN118" s="315"/>
      <c r="FO118" s="315"/>
      <c r="FP118" s="315"/>
      <c r="FQ118" s="315"/>
      <c r="FR118" s="315"/>
      <c r="FS118" s="316"/>
      <c r="FT118" s="327"/>
      <c r="FU118" s="328"/>
      <c r="FV118" s="328"/>
      <c r="FW118" s="328"/>
      <c r="FX118" s="328"/>
      <c r="FY118" s="328"/>
      <c r="FZ118" s="328"/>
      <c r="GA118" s="328"/>
      <c r="GB118" s="328"/>
      <c r="GC118" s="328"/>
      <c r="GD118" s="328"/>
      <c r="GE118" s="328"/>
      <c r="GF118" s="329"/>
      <c r="GG118" s="320"/>
      <c r="GH118" s="315"/>
      <c r="GI118" s="315"/>
      <c r="GJ118" s="315"/>
      <c r="GK118" s="315"/>
      <c r="GL118" s="315"/>
      <c r="GM118" s="315"/>
      <c r="GN118" s="315"/>
      <c r="GO118" s="315"/>
      <c r="GP118" s="315"/>
      <c r="GQ118" s="315"/>
      <c r="GR118" s="316"/>
      <c r="GS118" s="327"/>
      <c r="GT118" s="328"/>
      <c r="GU118" s="328"/>
      <c r="GV118" s="328"/>
      <c r="GW118" s="328"/>
      <c r="GX118" s="328"/>
      <c r="GY118" s="328"/>
      <c r="GZ118" s="328"/>
      <c r="HA118" s="328"/>
      <c r="HB118" s="328"/>
      <c r="HC118" s="328"/>
      <c r="HD118" s="329"/>
      <c r="HE118" s="10"/>
      <c r="HF118" s="10"/>
      <c r="HG118" s="10"/>
      <c r="HH118" s="10"/>
      <c r="HI118" s="10"/>
    </row>
    <row r="119" spans="1:217" ht="35.25" customHeight="1" x14ac:dyDescent="0.25">
      <c r="A119" s="261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3"/>
      <c r="U119" s="214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98"/>
      <c r="AG119" s="214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98"/>
      <c r="AS119" s="214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98"/>
      <c r="BE119" s="214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98"/>
      <c r="BQ119" s="214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98"/>
      <c r="CC119" s="261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3"/>
      <c r="CN119" s="261"/>
      <c r="CO119" s="262"/>
      <c r="CP119" s="262"/>
      <c r="CQ119" s="262"/>
      <c r="CR119" s="262"/>
      <c r="CS119" s="262"/>
      <c r="CT119" s="262"/>
      <c r="CU119" s="262"/>
      <c r="CV119" s="262"/>
      <c r="CW119" s="263"/>
      <c r="CX119" s="261"/>
      <c r="CY119" s="262"/>
      <c r="CZ119" s="262"/>
      <c r="DA119" s="262"/>
      <c r="DB119" s="262"/>
      <c r="DC119" s="263"/>
      <c r="DD119" s="214"/>
      <c r="DE119" s="215"/>
      <c r="DF119" s="215"/>
      <c r="DG119" s="215"/>
      <c r="DH119" s="215"/>
      <c r="DI119" s="215"/>
      <c r="DJ119" s="215"/>
      <c r="DK119" s="215"/>
      <c r="DL119" s="215"/>
      <c r="DM119" s="298"/>
      <c r="DN119" s="214"/>
      <c r="DO119" s="215"/>
      <c r="DP119" s="215"/>
      <c r="DQ119" s="215"/>
      <c r="DR119" s="215"/>
      <c r="DS119" s="215"/>
      <c r="DT119" s="215"/>
      <c r="DU119" s="215"/>
      <c r="DV119" s="215"/>
      <c r="DW119" s="298"/>
      <c r="DX119" s="214"/>
      <c r="DY119" s="215"/>
      <c r="DZ119" s="215"/>
      <c r="EA119" s="215"/>
      <c r="EB119" s="215"/>
      <c r="EC119" s="215"/>
      <c r="ED119" s="215"/>
      <c r="EE119" s="215"/>
      <c r="EF119" s="215"/>
      <c r="EG119" s="298"/>
      <c r="EH119" s="321"/>
      <c r="EI119" s="322"/>
      <c r="EJ119" s="322"/>
      <c r="EK119" s="322"/>
      <c r="EL119" s="322"/>
      <c r="EM119" s="322"/>
      <c r="EN119" s="322"/>
      <c r="EO119" s="322"/>
      <c r="EP119" s="322"/>
      <c r="EQ119" s="322"/>
      <c r="ER119" s="322"/>
      <c r="ES119" s="322"/>
      <c r="ET119" s="323"/>
      <c r="EU119" s="330"/>
      <c r="EV119" s="331"/>
      <c r="EW119" s="331"/>
      <c r="EX119" s="331"/>
      <c r="EY119" s="331"/>
      <c r="EZ119" s="331"/>
      <c r="FA119" s="331"/>
      <c r="FB119" s="331"/>
      <c r="FC119" s="331"/>
      <c r="FD119" s="331"/>
      <c r="FE119" s="331"/>
      <c r="FF119" s="332"/>
      <c r="FG119" s="321"/>
      <c r="FH119" s="322"/>
      <c r="FI119" s="322"/>
      <c r="FJ119" s="322"/>
      <c r="FK119" s="322"/>
      <c r="FL119" s="322"/>
      <c r="FM119" s="322"/>
      <c r="FN119" s="322"/>
      <c r="FO119" s="322"/>
      <c r="FP119" s="322"/>
      <c r="FQ119" s="322"/>
      <c r="FR119" s="322"/>
      <c r="FS119" s="323"/>
      <c r="FT119" s="330"/>
      <c r="FU119" s="331"/>
      <c r="FV119" s="331"/>
      <c r="FW119" s="331"/>
      <c r="FX119" s="331"/>
      <c r="FY119" s="331"/>
      <c r="FZ119" s="331"/>
      <c r="GA119" s="331"/>
      <c r="GB119" s="331"/>
      <c r="GC119" s="331"/>
      <c r="GD119" s="331"/>
      <c r="GE119" s="331"/>
      <c r="GF119" s="332"/>
      <c r="GG119" s="321"/>
      <c r="GH119" s="322"/>
      <c r="GI119" s="322"/>
      <c r="GJ119" s="322"/>
      <c r="GK119" s="322"/>
      <c r="GL119" s="322"/>
      <c r="GM119" s="322"/>
      <c r="GN119" s="322"/>
      <c r="GO119" s="322"/>
      <c r="GP119" s="322"/>
      <c r="GQ119" s="322"/>
      <c r="GR119" s="323"/>
      <c r="GS119" s="330"/>
      <c r="GT119" s="331"/>
      <c r="GU119" s="331"/>
      <c r="GV119" s="331"/>
      <c r="GW119" s="331"/>
      <c r="GX119" s="331"/>
      <c r="GY119" s="331"/>
      <c r="GZ119" s="331"/>
      <c r="HA119" s="331"/>
      <c r="HB119" s="331"/>
      <c r="HC119" s="331"/>
      <c r="HD119" s="332"/>
      <c r="HE119" s="10"/>
      <c r="HF119" s="10"/>
      <c r="HG119" s="10"/>
      <c r="HH119" s="10"/>
      <c r="HI119" s="10"/>
    </row>
    <row r="120" spans="1:217" ht="12" customHeight="1" x14ac:dyDescent="0.25">
      <c r="A120" s="245">
        <v>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7"/>
      <c r="U120" s="245">
        <v>2</v>
      </c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7"/>
      <c r="AG120" s="245">
        <v>3</v>
      </c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7"/>
      <c r="AS120" s="245">
        <v>4</v>
      </c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7"/>
      <c r="BE120" s="245">
        <v>5</v>
      </c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7"/>
      <c r="BQ120" s="245">
        <v>6</v>
      </c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7"/>
      <c r="CC120" s="245">
        <v>7</v>
      </c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7"/>
      <c r="CN120" s="245">
        <v>8</v>
      </c>
      <c r="CO120" s="246"/>
      <c r="CP120" s="246"/>
      <c r="CQ120" s="246"/>
      <c r="CR120" s="246"/>
      <c r="CS120" s="246"/>
      <c r="CT120" s="246"/>
      <c r="CU120" s="246"/>
      <c r="CV120" s="246"/>
      <c r="CW120" s="247"/>
      <c r="CX120" s="245">
        <v>9</v>
      </c>
      <c r="CY120" s="246"/>
      <c r="CZ120" s="246"/>
      <c r="DA120" s="246"/>
      <c r="DB120" s="246"/>
      <c r="DC120" s="247"/>
      <c r="DD120" s="245">
        <v>10</v>
      </c>
      <c r="DE120" s="246"/>
      <c r="DF120" s="246"/>
      <c r="DG120" s="246"/>
      <c r="DH120" s="246"/>
      <c r="DI120" s="246"/>
      <c r="DJ120" s="246"/>
      <c r="DK120" s="246"/>
      <c r="DL120" s="246"/>
      <c r="DM120" s="247"/>
      <c r="DN120" s="245">
        <v>11</v>
      </c>
      <c r="DO120" s="246"/>
      <c r="DP120" s="246"/>
      <c r="DQ120" s="246"/>
      <c r="DR120" s="246"/>
      <c r="DS120" s="246"/>
      <c r="DT120" s="246"/>
      <c r="DU120" s="246"/>
      <c r="DV120" s="246"/>
      <c r="DW120" s="247"/>
      <c r="DX120" s="245">
        <v>12</v>
      </c>
      <c r="DY120" s="246"/>
      <c r="DZ120" s="246"/>
      <c r="EA120" s="246"/>
      <c r="EB120" s="246"/>
      <c r="EC120" s="246"/>
      <c r="ED120" s="246"/>
      <c r="EE120" s="246"/>
      <c r="EF120" s="246"/>
      <c r="EG120" s="247"/>
      <c r="EH120" s="245">
        <v>13</v>
      </c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7"/>
      <c r="EU120" s="245">
        <v>14</v>
      </c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  <c r="FF120" s="247"/>
      <c r="FG120" s="245">
        <v>15</v>
      </c>
      <c r="FH120" s="246"/>
      <c r="FI120" s="246"/>
      <c r="FJ120" s="246"/>
      <c r="FK120" s="246"/>
      <c r="FL120" s="246"/>
      <c r="FM120" s="246"/>
      <c r="FN120" s="246"/>
      <c r="FO120" s="246"/>
      <c r="FP120" s="246"/>
      <c r="FQ120" s="246"/>
      <c r="FR120" s="246"/>
      <c r="FS120" s="247"/>
      <c r="FT120" s="245">
        <v>16</v>
      </c>
      <c r="FU120" s="246"/>
      <c r="FV120" s="246"/>
      <c r="FW120" s="246"/>
      <c r="FX120" s="246"/>
      <c r="FY120" s="246"/>
      <c r="FZ120" s="246"/>
      <c r="GA120" s="246"/>
      <c r="GB120" s="246"/>
      <c r="GC120" s="246"/>
      <c r="GD120" s="246"/>
      <c r="GE120" s="246"/>
      <c r="GF120" s="247"/>
      <c r="GG120" s="245">
        <v>17</v>
      </c>
      <c r="GH120" s="246"/>
      <c r="GI120" s="246"/>
      <c r="GJ120" s="246"/>
      <c r="GK120" s="246"/>
      <c r="GL120" s="246"/>
      <c r="GM120" s="246"/>
      <c r="GN120" s="246"/>
      <c r="GO120" s="246"/>
      <c r="GP120" s="246"/>
      <c r="GQ120" s="246"/>
      <c r="GR120" s="247"/>
      <c r="GS120" s="245">
        <v>18</v>
      </c>
      <c r="GT120" s="246"/>
      <c r="GU120" s="246"/>
      <c r="GV120" s="246"/>
      <c r="GW120" s="246"/>
      <c r="GX120" s="246"/>
      <c r="GY120" s="246"/>
      <c r="GZ120" s="246"/>
      <c r="HA120" s="246"/>
      <c r="HB120" s="246"/>
      <c r="HC120" s="246"/>
      <c r="HD120" s="247"/>
      <c r="HE120" s="11"/>
      <c r="HF120" s="11"/>
      <c r="HG120" s="11"/>
      <c r="HH120" s="11"/>
      <c r="HI120" s="11"/>
    </row>
    <row r="121" spans="1:217" ht="53.25" hidden="1" customHeight="1" x14ac:dyDescent="0.25">
      <c r="A121" s="166" t="s">
        <v>245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8"/>
      <c r="U121" s="169" t="s">
        <v>205</v>
      </c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 t="s">
        <v>206</v>
      </c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 t="s">
        <v>89</v>
      </c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1" t="s">
        <v>44</v>
      </c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9" t="s">
        <v>207</v>
      </c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56" t="s">
        <v>57</v>
      </c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8"/>
      <c r="CN121" s="170" t="s">
        <v>58</v>
      </c>
      <c r="CO121" s="171"/>
      <c r="CP121" s="171"/>
      <c r="CQ121" s="171"/>
      <c r="CR121" s="171"/>
      <c r="CS121" s="171"/>
      <c r="CT121" s="171"/>
      <c r="CU121" s="171"/>
      <c r="CV121" s="171"/>
      <c r="CW121" s="172"/>
      <c r="CX121" s="173" t="s">
        <v>59</v>
      </c>
      <c r="CY121" s="174"/>
      <c r="CZ121" s="174"/>
      <c r="DA121" s="174"/>
      <c r="DB121" s="174"/>
      <c r="DC121" s="175"/>
      <c r="DD121" s="163">
        <f>приложение!C25</f>
        <v>0</v>
      </c>
      <c r="DE121" s="164"/>
      <c r="DF121" s="164"/>
      <c r="DG121" s="164"/>
      <c r="DH121" s="164"/>
      <c r="DI121" s="164"/>
      <c r="DJ121" s="164"/>
      <c r="DK121" s="164"/>
      <c r="DL121" s="164"/>
      <c r="DM121" s="165"/>
      <c r="DN121" s="163">
        <f t="shared" ref="DN121:DN137" si="8">DD121</f>
        <v>0</v>
      </c>
      <c r="DO121" s="164"/>
      <c r="DP121" s="164"/>
      <c r="DQ121" s="164"/>
      <c r="DR121" s="164"/>
      <c r="DS121" s="164"/>
      <c r="DT121" s="164"/>
      <c r="DU121" s="164"/>
      <c r="DV121" s="164"/>
      <c r="DW121" s="165"/>
      <c r="DX121" s="163">
        <f t="shared" ref="DX121:DX138" si="9">DN121</f>
        <v>0</v>
      </c>
      <c r="DY121" s="164"/>
      <c r="DZ121" s="164"/>
      <c r="EA121" s="164"/>
      <c r="EB121" s="164"/>
      <c r="EC121" s="164"/>
      <c r="ED121" s="164"/>
      <c r="EE121" s="164"/>
      <c r="EF121" s="164"/>
      <c r="EG121" s="165"/>
      <c r="EH121" s="163">
        <f>приложение!O25</f>
        <v>0</v>
      </c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5"/>
      <c r="EU121" s="163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5"/>
      <c r="FG121" s="163">
        <f>приложение!O26</f>
        <v>0</v>
      </c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5"/>
      <c r="FT121" s="163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5"/>
      <c r="GG121" s="163">
        <f>приложение!O27</f>
        <v>0</v>
      </c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5"/>
      <c r="GS121" s="163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5"/>
      <c r="HE121" s="11"/>
      <c r="HF121" s="11"/>
      <c r="HG121" s="11"/>
      <c r="HH121" s="11"/>
      <c r="HI121" s="11"/>
    </row>
    <row r="122" spans="1:217" ht="54.75" hidden="1" customHeight="1" x14ac:dyDescent="0.25">
      <c r="A122" s="166" t="s">
        <v>246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8"/>
      <c r="U122" s="169" t="s">
        <v>205</v>
      </c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 t="s">
        <v>206</v>
      </c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 t="s">
        <v>89</v>
      </c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1" t="s">
        <v>44</v>
      </c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9" t="s">
        <v>93</v>
      </c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56" t="s">
        <v>57</v>
      </c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8"/>
      <c r="CN122" s="170" t="s">
        <v>58</v>
      </c>
      <c r="CO122" s="171"/>
      <c r="CP122" s="171"/>
      <c r="CQ122" s="171"/>
      <c r="CR122" s="171"/>
      <c r="CS122" s="171"/>
      <c r="CT122" s="171"/>
      <c r="CU122" s="171"/>
      <c r="CV122" s="171"/>
      <c r="CW122" s="172"/>
      <c r="CX122" s="173" t="s">
        <v>59</v>
      </c>
      <c r="CY122" s="174"/>
      <c r="CZ122" s="174"/>
      <c r="DA122" s="174"/>
      <c r="DB122" s="174"/>
      <c r="DC122" s="175"/>
      <c r="DD122" s="163">
        <f>приложение!C29</f>
        <v>0</v>
      </c>
      <c r="DE122" s="164"/>
      <c r="DF122" s="164"/>
      <c r="DG122" s="164"/>
      <c r="DH122" s="164"/>
      <c r="DI122" s="164"/>
      <c r="DJ122" s="164"/>
      <c r="DK122" s="164"/>
      <c r="DL122" s="164"/>
      <c r="DM122" s="165"/>
      <c r="DN122" s="163">
        <f t="shared" si="8"/>
        <v>0</v>
      </c>
      <c r="DO122" s="164"/>
      <c r="DP122" s="164"/>
      <c r="DQ122" s="164"/>
      <c r="DR122" s="164"/>
      <c r="DS122" s="164"/>
      <c r="DT122" s="164"/>
      <c r="DU122" s="164"/>
      <c r="DV122" s="164"/>
      <c r="DW122" s="165"/>
      <c r="DX122" s="163">
        <f t="shared" si="9"/>
        <v>0</v>
      </c>
      <c r="DY122" s="164"/>
      <c r="DZ122" s="164"/>
      <c r="EA122" s="164"/>
      <c r="EB122" s="164"/>
      <c r="EC122" s="164"/>
      <c r="ED122" s="164"/>
      <c r="EE122" s="164"/>
      <c r="EF122" s="164"/>
      <c r="EG122" s="165"/>
      <c r="EH122" s="163">
        <f>приложение!O29</f>
        <v>0</v>
      </c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5"/>
      <c r="EU122" s="163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5"/>
      <c r="FG122" s="163">
        <f>приложение!O30</f>
        <v>0</v>
      </c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5"/>
      <c r="FT122" s="163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5"/>
      <c r="GG122" s="163">
        <f>приложение!O31</f>
        <v>0</v>
      </c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5"/>
      <c r="GS122" s="163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5"/>
      <c r="HE122" s="11"/>
      <c r="HF122" s="11"/>
      <c r="HG122" s="11"/>
      <c r="HH122" s="11"/>
      <c r="HI122" s="11"/>
    </row>
    <row r="123" spans="1:217" ht="55.5" hidden="1" customHeight="1" x14ac:dyDescent="0.25">
      <c r="A123" s="166" t="s">
        <v>247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8"/>
      <c r="U123" s="169" t="s">
        <v>205</v>
      </c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 t="s">
        <v>209</v>
      </c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 t="s">
        <v>89</v>
      </c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1" t="s">
        <v>44</v>
      </c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9" t="s">
        <v>207</v>
      </c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56" t="s">
        <v>57</v>
      </c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8"/>
      <c r="CN123" s="170" t="s">
        <v>58</v>
      </c>
      <c r="CO123" s="171"/>
      <c r="CP123" s="171"/>
      <c r="CQ123" s="171"/>
      <c r="CR123" s="171"/>
      <c r="CS123" s="171"/>
      <c r="CT123" s="171"/>
      <c r="CU123" s="171"/>
      <c r="CV123" s="171"/>
      <c r="CW123" s="172"/>
      <c r="CX123" s="173" t="s">
        <v>59</v>
      </c>
      <c r="CY123" s="174"/>
      <c r="CZ123" s="174"/>
      <c r="DA123" s="174"/>
      <c r="DB123" s="174"/>
      <c r="DC123" s="175"/>
      <c r="DD123" s="163">
        <f>приложение!C33</f>
        <v>0</v>
      </c>
      <c r="DE123" s="164"/>
      <c r="DF123" s="164"/>
      <c r="DG123" s="164"/>
      <c r="DH123" s="164"/>
      <c r="DI123" s="164"/>
      <c r="DJ123" s="164"/>
      <c r="DK123" s="164"/>
      <c r="DL123" s="164"/>
      <c r="DM123" s="165"/>
      <c r="DN123" s="163">
        <f t="shared" si="8"/>
        <v>0</v>
      </c>
      <c r="DO123" s="164"/>
      <c r="DP123" s="164"/>
      <c r="DQ123" s="164"/>
      <c r="DR123" s="164"/>
      <c r="DS123" s="164"/>
      <c r="DT123" s="164"/>
      <c r="DU123" s="164"/>
      <c r="DV123" s="164"/>
      <c r="DW123" s="165"/>
      <c r="DX123" s="163">
        <f t="shared" si="9"/>
        <v>0</v>
      </c>
      <c r="DY123" s="164"/>
      <c r="DZ123" s="164"/>
      <c r="EA123" s="164"/>
      <c r="EB123" s="164"/>
      <c r="EC123" s="164"/>
      <c r="ED123" s="164"/>
      <c r="EE123" s="164"/>
      <c r="EF123" s="164"/>
      <c r="EG123" s="165"/>
      <c r="EH123" s="163">
        <f>приложение!O33</f>
        <v>0</v>
      </c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5"/>
      <c r="EU123" s="163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5"/>
      <c r="FG123" s="163">
        <f>приложение!O34</f>
        <v>0</v>
      </c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5"/>
      <c r="FT123" s="163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5"/>
      <c r="GG123" s="163">
        <f>приложение!O35</f>
        <v>0</v>
      </c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5"/>
      <c r="GS123" s="163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5"/>
      <c r="HE123" s="11"/>
      <c r="HF123" s="11"/>
      <c r="HG123" s="11"/>
      <c r="HH123" s="11"/>
      <c r="HI123" s="11"/>
    </row>
    <row r="124" spans="1:217" ht="48" hidden="1" customHeight="1" x14ac:dyDescent="0.25">
      <c r="A124" s="166" t="s">
        <v>248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8"/>
      <c r="U124" s="169" t="s">
        <v>205</v>
      </c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 t="s">
        <v>209</v>
      </c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 t="s">
        <v>89</v>
      </c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1" t="s">
        <v>44</v>
      </c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9" t="s">
        <v>93</v>
      </c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56" t="s">
        <v>57</v>
      </c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8"/>
      <c r="CN124" s="170" t="s">
        <v>58</v>
      </c>
      <c r="CO124" s="171"/>
      <c r="CP124" s="171"/>
      <c r="CQ124" s="171"/>
      <c r="CR124" s="171"/>
      <c r="CS124" s="171"/>
      <c r="CT124" s="171"/>
      <c r="CU124" s="171"/>
      <c r="CV124" s="171"/>
      <c r="CW124" s="172"/>
      <c r="CX124" s="173" t="s">
        <v>59</v>
      </c>
      <c r="CY124" s="174"/>
      <c r="CZ124" s="174"/>
      <c r="DA124" s="174"/>
      <c r="DB124" s="174"/>
      <c r="DC124" s="175"/>
      <c r="DD124" s="163">
        <f>приложение!C37</f>
        <v>0</v>
      </c>
      <c r="DE124" s="164"/>
      <c r="DF124" s="164"/>
      <c r="DG124" s="164"/>
      <c r="DH124" s="164"/>
      <c r="DI124" s="164"/>
      <c r="DJ124" s="164"/>
      <c r="DK124" s="164"/>
      <c r="DL124" s="164"/>
      <c r="DM124" s="165"/>
      <c r="DN124" s="163">
        <f t="shared" si="8"/>
        <v>0</v>
      </c>
      <c r="DO124" s="164"/>
      <c r="DP124" s="164"/>
      <c r="DQ124" s="164"/>
      <c r="DR124" s="164"/>
      <c r="DS124" s="164"/>
      <c r="DT124" s="164"/>
      <c r="DU124" s="164"/>
      <c r="DV124" s="164"/>
      <c r="DW124" s="165"/>
      <c r="DX124" s="163">
        <f t="shared" si="9"/>
        <v>0</v>
      </c>
      <c r="DY124" s="164"/>
      <c r="DZ124" s="164"/>
      <c r="EA124" s="164"/>
      <c r="EB124" s="164"/>
      <c r="EC124" s="164"/>
      <c r="ED124" s="164"/>
      <c r="EE124" s="164"/>
      <c r="EF124" s="164"/>
      <c r="EG124" s="165"/>
      <c r="EH124" s="163">
        <f>приложение!O37</f>
        <v>0</v>
      </c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5"/>
      <c r="EU124" s="163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5"/>
      <c r="FG124" s="163">
        <f>приложение!O38</f>
        <v>0</v>
      </c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5"/>
      <c r="FT124" s="163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5"/>
      <c r="GG124" s="163">
        <f>приложение!O39</f>
        <v>0</v>
      </c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5"/>
      <c r="GS124" s="163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5"/>
      <c r="HE124" s="11"/>
      <c r="HF124" s="11"/>
      <c r="HG124" s="11"/>
      <c r="HH124" s="11"/>
      <c r="HI124" s="11"/>
    </row>
    <row r="125" spans="1:217" ht="57.75" hidden="1" customHeight="1" x14ac:dyDescent="0.25">
      <c r="A125" s="166" t="s">
        <v>249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8"/>
      <c r="U125" s="169" t="s">
        <v>43</v>
      </c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 t="s">
        <v>209</v>
      </c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 t="s">
        <v>89</v>
      </c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1" t="s">
        <v>44</v>
      </c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9" t="s">
        <v>207</v>
      </c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56" t="s">
        <v>57</v>
      </c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8"/>
      <c r="CN125" s="170" t="s">
        <v>58</v>
      </c>
      <c r="CO125" s="171"/>
      <c r="CP125" s="171"/>
      <c r="CQ125" s="171"/>
      <c r="CR125" s="171"/>
      <c r="CS125" s="171"/>
      <c r="CT125" s="171"/>
      <c r="CU125" s="171"/>
      <c r="CV125" s="171"/>
      <c r="CW125" s="172"/>
      <c r="CX125" s="173" t="s">
        <v>59</v>
      </c>
      <c r="CY125" s="174"/>
      <c r="CZ125" s="174"/>
      <c r="DA125" s="174"/>
      <c r="DB125" s="174"/>
      <c r="DC125" s="175"/>
      <c r="DD125" s="163">
        <f>приложение!C41</f>
        <v>0</v>
      </c>
      <c r="DE125" s="164"/>
      <c r="DF125" s="164"/>
      <c r="DG125" s="164"/>
      <c r="DH125" s="164"/>
      <c r="DI125" s="164"/>
      <c r="DJ125" s="164"/>
      <c r="DK125" s="164"/>
      <c r="DL125" s="164"/>
      <c r="DM125" s="165"/>
      <c r="DN125" s="163">
        <f t="shared" si="8"/>
        <v>0</v>
      </c>
      <c r="DO125" s="164"/>
      <c r="DP125" s="164"/>
      <c r="DQ125" s="164"/>
      <c r="DR125" s="164"/>
      <c r="DS125" s="164"/>
      <c r="DT125" s="164"/>
      <c r="DU125" s="164"/>
      <c r="DV125" s="164"/>
      <c r="DW125" s="165"/>
      <c r="DX125" s="163">
        <f t="shared" si="9"/>
        <v>0</v>
      </c>
      <c r="DY125" s="164"/>
      <c r="DZ125" s="164"/>
      <c r="EA125" s="164"/>
      <c r="EB125" s="164"/>
      <c r="EC125" s="164"/>
      <c r="ED125" s="164"/>
      <c r="EE125" s="164"/>
      <c r="EF125" s="164"/>
      <c r="EG125" s="165"/>
      <c r="EH125" s="163">
        <f>приложение!O41</f>
        <v>0</v>
      </c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5"/>
      <c r="EU125" s="163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5"/>
      <c r="FG125" s="163">
        <f>приложение!O42</f>
        <v>0</v>
      </c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5"/>
      <c r="FT125" s="163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5"/>
      <c r="GG125" s="163">
        <f>приложение!O43</f>
        <v>0</v>
      </c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5"/>
      <c r="GS125" s="163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5"/>
      <c r="HE125" s="11"/>
      <c r="HF125" s="11"/>
      <c r="HG125" s="11"/>
      <c r="HH125" s="11"/>
      <c r="HI125" s="11"/>
    </row>
    <row r="126" spans="1:217" ht="35.1" hidden="1" customHeight="1" x14ac:dyDescent="0.25">
      <c r="A126" s="176" t="s">
        <v>250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8"/>
      <c r="U126" s="169" t="s">
        <v>43</v>
      </c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 t="s">
        <v>209</v>
      </c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 t="s">
        <v>89</v>
      </c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1" t="s">
        <v>44</v>
      </c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9" t="s">
        <v>93</v>
      </c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56" t="s">
        <v>57</v>
      </c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8"/>
      <c r="CN126" s="170" t="s">
        <v>58</v>
      </c>
      <c r="CO126" s="171"/>
      <c r="CP126" s="171"/>
      <c r="CQ126" s="171"/>
      <c r="CR126" s="171"/>
      <c r="CS126" s="171"/>
      <c r="CT126" s="171"/>
      <c r="CU126" s="171"/>
      <c r="CV126" s="171"/>
      <c r="CW126" s="172"/>
      <c r="CX126" s="173" t="s">
        <v>59</v>
      </c>
      <c r="CY126" s="174"/>
      <c r="CZ126" s="174"/>
      <c r="DA126" s="174"/>
      <c r="DB126" s="174"/>
      <c r="DC126" s="175"/>
      <c r="DD126" s="163">
        <f>приложение!C45</f>
        <v>0</v>
      </c>
      <c r="DE126" s="164"/>
      <c r="DF126" s="164"/>
      <c r="DG126" s="164"/>
      <c r="DH126" s="164"/>
      <c r="DI126" s="164"/>
      <c r="DJ126" s="164"/>
      <c r="DK126" s="164"/>
      <c r="DL126" s="164"/>
      <c r="DM126" s="165"/>
      <c r="DN126" s="163">
        <f t="shared" si="8"/>
        <v>0</v>
      </c>
      <c r="DO126" s="164"/>
      <c r="DP126" s="164"/>
      <c r="DQ126" s="164"/>
      <c r="DR126" s="164"/>
      <c r="DS126" s="164"/>
      <c r="DT126" s="164"/>
      <c r="DU126" s="164"/>
      <c r="DV126" s="164"/>
      <c r="DW126" s="165"/>
      <c r="DX126" s="163">
        <f t="shared" si="9"/>
        <v>0</v>
      </c>
      <c r="DY126" s="164"/>
      <c r="DZ126" s="164"/>
      <c r="EA126" s="164"/>
      <c r="EB126" s="164"/>
      <c r="EC126" s="164"/>
      <c r="ED126" s="164"/>
      <c r="EE126" s="164"/>
      <c r="EF126" s="164"/>
      <c r="EG126" s="165"/>
      <c r="EH126" s="163">
        <f>приложение!O45</f>
        <v>0</v>
      </c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5"/>
      <c r="EU126" s="163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5"/>
      <c r="FG126" s="163">
        <f>приложение!O46</f>
        <v>0</v>
      </c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5"/>
      <c r="FT126" s="163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5"/>
      <c r="GG126" s="163">
        <f>приложение!O47</f>
        <v>0</v>
      </c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5"/>
      <c r="GS126" s="163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5"/>
      <c r="HE126" s="11"/>
      <c r="HF126" s="11"/>
      <c r="HG126" s="11"/>
      <c r="HH126" s="11"/>
      <c r="HI126" s="11"/>
    </row>
    <row r="127" spans="1:217" ht="53.25" hidden="1" customHeight="1" x14ac:dyDescent="0.25">
      <c r="A127" s="176" t="s">
        <v>221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8"/>
      <c r="U127" s="169" t="s">
        <v>43</v>
      </c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 t="s">
        <v>43</v>
      </c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 t="s">
        <v>89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1" t="s">
        <v>44</v>
      </c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9" t="s">
        <v>207</v>
      </c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56" t="s">
        <v>57</v>
      </c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8"/>
      <c r="CN127" s="170" t="s">
        <v>58</v>
      </c>
      <c r="CO127" s="171"/>
      <c r="CP127" s="171"/>
      <c r="CQ127" s="171"/>
      <c r="CR127" s="171"/>
      <c r="CS127" s="171"/>
      <c r="CT127" s="171"/>
      <c r="CU127" s="171"/>
      <c r="CV127" s="171"/>
      <c r="CW127" s="172"/>
      <c r="CX127" s="173" t="s">
        <v>59</v>
      </c>
      <c r="CY127" s="174"/>
      <c r="CZ127" s="174"/>
      <c r="DA127" s="174"/>
      <c r="DB127" s="174"/>
      <c r="DC127" s="175"/>
      <c r="DD127" s="163">
        <f>приложение!C49</f>
        <v>0</v>
      </c>
      <c r="DE127" s="164"/>
      <c r="DF127" s="164"/>
      <c r="DG127" s="164"/>
      <c r="DH127" s="164"/>
      <c r="DI127" s="164"/>
      <c r="DJ127" s="164"/>
      <c r="DK127" s="164"/>
      <c r="DL127" s="164"/>
      <c r="DM127" s="165"/>
      <c r="DN127" s="163">
        <f t="shared" si="8"/>
        <v>0</v>
      </c>
      <c r="DO127" s="164"/>
      <c r="DP127" s="164"/>
      <c r="DQ127" s="164"/>
      <c r="DR127" s="164"/>
      <c r="DS127" s="164"/>
      <c r="DT127" s="164"/>
      <c r="DU127" s="164"/>
      <c r="DV127" s="164"/>
      <c r="DW127" s="165"/>
      <c r="DX127" s="163">
        <f t="shared" si="9"/>
        <v>0</v>
      </c>
      <c r="DY127" s="164"/>
      <c r="DZ127" s="164"/>
      <c r="EA127" s="164"/>
      <c r="EB127" s="164"/>
      <c r="EC127" s="164"/>
      <c r="ED127" s="164"/>
      <c r="EE127" s="164"/>
      <c r="EF127" s="164"/>
      <c r="EG127" s="165"/>
      <c r="EH127" s="163">
        <f>приложение!O49</f>
        <v>0</v>
      </c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5"/>
      <c r="EU127" s="163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5"/>
      <c r="FG127" s="163">
        <f>приложение!O50</f>
        <v>0</v>
      </c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5"/>
      <c r="FT127" s="163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5"/>
      <c r="GG127" s="163">
        <f>приложение!O51</f>
        <v>0</v>
      </c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5"/>
      <c r="GS127" s="163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5"/>
      <c r="HE127" s="11"/>
      <c r="HF127" s="11"/>
      <c r="HG127" s="11"/>
      <c r="HH127" s="11"/>
      <c r="HI127" s="11"/>
    </row>
    <row r="128" spans="1:217" ht="35.1" hidden="1" customHeight="1" x14ac:dyDescent="0.25">
      <c r="A128" s="166" t="s">
        <v>95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8"/>
      <c r="U128" s="169" t="s">
        <v>43</v>
      </c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 t="s">
        <v>43</v>
      </c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 t="s">
        <v>89</v>
      </c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1" t="s">
        <v>44</v>
      </c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337" t="s">
        <v>93</v>
      </c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9"/>
      <c r="CC128" s="156" t="s">
        <v>57</v>
      </c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8"/>
      <c r="CN128" s="170" t="s">
        <v>58</v>
      </c>
      <c r="CO128" s="171"/>
      <c r="CP128" s="171"/>
      <c r="CQ128" s="171"/>
      <c r="CR128" s="171"/>
      <c r="CS128" s="171"/>
      <c r="CT128" s="171"/>
      <c r="CU128" s="171"/>
      <c r="CV128" s="171"/>
      <c r="CW128" s="172"/>
      <c r="CX128" s="173" t="s">
        <v>59</v>
      </c>
      <c r="CY128" s="174"/>
      <c r="CZ128" s="174"/>
      <c r="DA128" s="174"/>
      <c r="DB128" s="174"/>
      <c r="DC128" s="175"/>
      <c r="DD128" s="163">
        <f>приложение!C53</f>
        <v>0</v>
      </c>
      <c r="DE128" s="164"/>
      <c r="DF128" s="164"/>
      <c r="DG128" s="164"/>
      <c r="DH128" s="164"/>
      <c r="DI128" s="164"/>
      <c r="DJ128" s="164"/>
      <c r="DK128" s="164"/>
      <c r="DL128" s="164"/>
      <c r="DM128" s="165"/>
      <c r="DN128" s="163">
        <f t="shared" si="8"/>
        <v>0</v>
      </c>
      <c r="DO128" s="164"/>
      <c r="DP128" s="164"/>
      <c r="DQ128" s="164"/>
      <c r="DR128" s="164"/>
      <c r="DS128" s="164"/>
      <c r="DT128" s="164"/>
      <c r="DU128" s="164"/>
      <c r="DV128" s="164"/>
      <c r="DW128" s="165"/>
      <c r="DX128" s="163">
        <f t="shared" si="9"/>
        <v>0</v>
      </c>
      <c r="DY128" s="164"/>
      <c r="DZ128" s="164"/>
      <c r="EA128" s="164"/>
      <c r="EB128" s="164"/>
      <c r="EC128" s="164"/>
      <c r="ED128" s="164"/>
      <c r="EE128" s="164"/>
      <c r="EF128" s="164"/>
      <c r="EG128" s="165"/>
      <c r="EH128" s="163">
        <f>приложение!O53</f>
        <v>0</v>
      </c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5"/>
      <c r="EU128" s="163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5"/>
      <c r="FG128" s="163">
        <f>приложение!O54</f>
        <v>0</v>
      </c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5"/>
      <c r="FT128" s="163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5"/>
      <c r="GG128" s="163">
        <f>приложение!O55</f>
        <v>0</v>
      </c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5"/>
      <c r="GS128" s="163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5"/>
      <c r="HE128" s="11"/>
      <c r="HF128" s="11"/>
      <c r="HG128" s="11"/>
      <c r="HH128" s="11"/>
      <c r="HI128" s="11"/>
    </row>
    <row r="129" spans="1:217" ht="58.5" hidden="1" customHeight="1" x14ac:dyDescent="0.25">
      <c r="A129" s="166" t="s">
        <v>239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8"/>
      <c r="U129" s="169" t="s">
        <v>205</v>
      </c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 t="s">
        <v>206</v>
      </c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 t="s">
        <v>94</v>
      </c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1" t="s">
        <v>44</v>
      </c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9" t="s">
        <v>207</v>
      </c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56" t="s">
        <v>57</v>
      </c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8"/>
      <c r="CN129" s="170" t="s">
        <v>58</v>
      </c>
      <c r="CO129" s="171"/>
      <c r="CP129" s="171"/>
      <c r="CQ129" s="171"/>
      <c r="CR129" s="171"/>
      <c r="CS129" s="171"/>
      <c r="CT129" s="171"/>
      <c r="CU129" s="171"/>
      <c r="CV129" s="171"/>
      <c r="CW129" s="172"/>
      <c r="CX129" s="173" t="s">
        <v>59</v>
      </c>
      <c r="CY129" s="174"/>
      <c r="CZ129" s="174"/>
      <c r="DA129" s="174"/>
      <c r="DB129" s="174"/>
      <c r="DC129" s="175"/>
      <c r="DD129" s="163">
        <f>приложение!C57</f>
        <v>0</v>
      </c>
      <c r="DE129" s="164"/>
      <c r="DF129" s="164"/>
      <c r="DG129" s="164"/>
      <c r="DH129" s="164"/>
      <c r="DI129" s="164"/>
      <c r="DJ129" s="164"/>
      <c r="DK129" s="164"/>
      <c r="DL129" s="164"/>
      <c r="DM129" s="165"/>
      <c r="DN129" s="163">
        <f t="shared" si="8"/>
        <v>0</v>
      </c>
      <c r="DO129" s="164"/>
      <c r="DP129" s="164"/>
      <c r="DQ129" s="164"/>
      <c r="DR129" s="164"/>
      <c r="DS129" s="164"/>
      <c r="DT129" s="164"/>
      <c r="DU129" s="164"/>
      <c r="DV129" s="164"/>
      <c r="DW129" s="165"/>
      <c r="DX129" s="163">
        <f t="shared" si="9"/>
        <v>0</v>
      </c>
      <c r="DY129" s="164"/>
      <c r="DZ129" s="164"/>
      <c r="EA129" s="164"/>
      <c r="EB129" s="164"/>
      <c r="EC129" s="164"/>
      <c r="ED129" s="164"/>
      <c r="EE129" s="164"/>
      <c r="EF129" s="164"/>
      <c r="EG129" s="165"/>
      <c r="EH129" s="163">
        <f>приложение!O57</f>
        <v>0</v>
      </c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5"/>
      <c r="EU129" s="163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5"/>
      <c r="FG129" s="163">
        <f>приложение!O58</f>
        <v>0</v>
      </c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5"/>
      <c r="FT129" s="163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5"/>
      <c r="GG129" s="163">
        <f>приложение!O59</f>
        <v>0</v>
      </c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5"/>
      <c r="GS129" s="163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5"/>
      <c r="HE129" s="11"/>
      <c r="HF129" s="11"/>
      <c r="HG129" s="11"/>
      <c r="HH129" s="11"/>
      <c r="HI129" s="11"/>
    </row>
    <row r="130" spans="1:217" ht="54.75" hidden="1" customHeight="1" x14ac:dyDescent="0.25">
      <c r="A130" s="176" t="s">
        <v>218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8"/>
      <c r="U130" s="169" t="s">
        <v>205</v>
      </c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 t="s">
        <v>206</v>
      </c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 t="s">
        <v>94</v>
      </c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1" t="s">
        <v>44</v>
      </c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9" t="s">
        <v>93</v>
      </c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56" t="s">
        <v>57</v>
      </c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8"/>
      <c r="CN130" s="170" t="s">
        <v>58</v>
      </c>
      <c r="CO130" s="171"/>
      <c r="CP130" s="171"/>
      <c r="CQ130" s="171"/>
      <c r="CR130" s="171"/>
      <c r="CS130" s="171"/>
      <c r="CT130" s="171"/>
      <c r="CU130" s="171"/>
      <c r="CV130" s="171"/>
      <c r="CW130" s="172"/>
      <c r="CX130" s="173" t="s">
        <v>59</v>
      </c>
      <c r="CY130" s="174"/>
      <c r="CZ130" s="174"/>
      <c r="DA130" s="174"/>
      <c r="DB130" s="174"/>
      <c r="DC130" s="175"/>
      <c r="DD130" s="163">
        <f>приложение!C61</f>
        <v>0</v>
      </c>
      <c r="DE130" s="164"/>
      <c r="DF130" s="164"/>
      <c r="DG130" s="164"/>
      <c r="DH130" s="164"/>
      <c r="DI130" s="164"/>
      <c r="DJ130" s="164"/>
      <c r="DK130" s="164"/>
      <c r="DL130" s="164"/>
      <c r="DM130" s="165"/>
      <c r="DN130" s="163">
        <f t="shared" si="8"/>
        <v>0</v>
      </c>
      <c r="DO130" s="164"/>
      <c r="DP130" s="164"/>
      <c r="DQ130" s="164"/>
      <c r="DR130" s="164"/>
      <c r="DS130" s="164"/>
      <c r="DT130" s="164"/>
      <c r="DU130" s="164"/>
      <c r="DV130" s="164"/>
      <c r="DW130" s="165"/>
      <c r="DX130" s="163">
        <f t="shared" si="9"/>
        <v>0</v>
      </c>
      <c r="DY130" s="164"/>
      <c r="DZ130" s="164"/>
      <c r="EA130" s="164"/>
      <c r="EB130" s="164"/>
      <c r="EC130" s="164"/>
      <c r="ED130" s="164"/>
      <c r="EE130" s="164"/>
      <c r="EF130" s="164"/>
      <c r="EG130" s="165"/>
      <c r="EH130" s="163">
        <f>приложение!O61</f>
        <v>0</v>
      </c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5"/>
      <c r="EU130" s="163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5"/>
      <c r="FG130" s="163">
        <f>приложение!O62</f>
        <v>0</v>
      </c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5"/>
      <c r="FT130" s="163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5"/>
      <c r="GG130" s="163">
        <f>приложение!O63</f>
        <v>0</v>
      </c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5"/>
      <c r="GS130" s="163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5"/>
      <c r="HE130" s="11"/>
      <c r="HF130" s="11"/>
      <c r="HG130" s="11"/>
      <c r="HH130" s="11"/>
      <c r="HI130" s="11"/>
    </row>
    <row r="131" spans="1:217" ht="56.25" hidden="1" customHeight="1" x14ac:dyDescent="0.25">
      <c r="A131" s="176" t="s">
        <v>240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8"/>
      <c r="U131" s="169" t="s">
        <v>205</v>
      </c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 t="s">
        <v>206</v>
      </c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 t="s">
        <v>94</v>
      </c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1" t="s">
        <v>44</v>
      </c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9" t="s">
        <v>234</v>
      </c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56" t="s">
        <v>57</v>
      </c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8"/>
      <c r="CN131" s="170" t="s">
        <v>58</v>
      </c>
      <c r="CO131" s="171"/>
      <c r="CP131" s="171"/>
      <c r="CQ131" s="171"/>
      <c r="CR131" s="171"/>
      <c r="CS131" s="171"/>
      <c r="CT131" s="171"/>
      <c r="CU131" s="171"/>
      <c r="CV131" s="171"/>
      <c r="CW131" s="172"/>
      <c r="CX131" s="173" t="s">
        <v>59</v>
      </c>
      <c r="CY131" s="174"/>
      <c r="CZ131" s="174"/>
      <c r="DA131" s="174"/>
      <c r="DB131" s="174"/>
      <c r="DC131" s="175"/>
      <c r="DD131" s="163">
        <f>приложение!C65</f>
        <v>0</v>
      </c>
      <c r="DE131" s="164"/>
      <c r="DF131" s="164"/>
      <c r="DG131" s="164"/>
      <c r="DH131" s="164"/>
      <c r="DI131" s="164"/>
      <c r="DJ131" s="164"/>
      <c r="DK131" s="164"/>
      <c r="DL131" s="164"/>
      <c r="DM131" s="165"/>
      <c r="DN131" s="163">
        <f t="shared" ref="DN131" si="10">DD131</f>
        <v>0</v>
      </c>
      <c r="DO131" s="164"/>
      <c r="DP131" s="164"/>
      <c r="DQ131" s="164"/>
      <c r="DR131" s="164"/>
      <c r="DS131" s="164"/>
      <c r="DT131" s="164"/>
      <c r="DU131" s="164"/>
      <c r="DV131" s="164"/>
      <c r="DW131" s="165"/>
      <c r="DX131" s="163">
        <f t="shared" ref="DX131" si="11">DN131</f>
        <v>0</v>
      </c>
      <c r="DY131" s="164"/>
      <c r="DZ131" s="164"/>
      <c r="EA131" s="164"/>
      <c r="EB131" s="164"/>
      <c r="EC131" s="164"/>
      <c r="ED131" s="164"/>
      <c r="EE131" s="164"/>
      <c r="EF131" s="164"/>
      <c r="EG131" s="165"/>
      <c r="EH131" s="163">
        <f>приложение!O65</f>
        <v>0</v>
      </c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5"/>
      <c r="EU131" s="163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5"/>
      <c r="FG131" s="163">
        <f>приложение!O66</f>
        <v>0</v>
      </c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5"/>
      <c r="FT131" s="163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5"/>
      <c r="GG131" s="163">
        <f>приложение!O67</f>
        <v>0</v>
      </c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5"/>
      <c r="GS131" s="163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5"/>
      <c r="HE131" s="11"/>
      <c r="HF131" s="11"/>
      <c r="HG131" s="11"/>
      <c r="HH131" s="11"/>
      <c r="HI131" s="11"/>
    </row>
    <row r="132" spans="1:217" ht="48" hidden="1" customHeight="1" x14ac:dyDescent="0.25">
      <c r="A132" s="176" t="s">
        <v>219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8"/>
      <c r="U132" s="169" t="s">
        <v>205</v>
      </c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 t="s">
        <v>209</v>
      </c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 t="s">
        <v>94</v>
      </c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1" t="s">
        <v>44</v>
      </c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9" t="s">
        <v>207</v>
      </c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56" t="s">
        <v>57</v>
      </c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8"/>
      <c r="CN132" s="170" t="s">
        <v>58</v>
      </c>
      <c r="CO132" s="171"/>
      <c r="CP132" s="171"/>
      <c r="CQ132" s="171"/>
      <c r="CR132" s="171"/>
      <c r="CS132" s="171"/>
      <c r="CT132" s="171"/>
      <c r="CU132" s="171"/>
      <c r="CV132" s="171"/>
      <c r="CW132" s="172"/>
      <c r="CX132" s="173" t="s">
        <v>59</v>
      </c>
      <c r="CY132" s="174"/>
      <c r="CZ132" s="174"/>
      <c r="DA132" s="174"/>
      <c r="DB132" s="174"/>
      <c r="DC132" s="175"/>
      <c r="DD132" s="163">
        <f>приложение!C69</f>
        <v>0</v>
      </c>
      <c r="DE132" s="164"/>
      <c r="DF132" s="164"/>
      <c r="DG132" s="164"/>
      <c r="DH132" s="164"/>
      <c r="DI132" s="164"/>
      <c r="DJ132" s="164"/>
      <c r="DK132" s="164"/>
      <c r="DL132" s="164"/>
      <c r="DM132" s="165"/>
      <c r="DN132" s="163">
        <f t="shared" si="8"/>
        <v>0</v>
      </c>
      <c r="DO132" s="164"/>
      <c r="DP132" s="164"/>
      <c r="DQ132" s="164"/>
      <c r="DR132" s="164"/>
      <c r="DS132" s="164"/>
      <c r="DT132" s="164"/>
      <c r="DU132" s="164"/>
      <c r="DV132" s="164"/>
      <c r="DW132" s="165"/>
      <c r="DX132" s="163">
        <f t="shared" si="9"/>
        <v>0</v>
      </c>
      <c r="DY132" s="164"/>
      <c r="DZ132" s="164"/>
      <c r="EA132" s="164"/>
      <c r="EB132" s="164"/>
      <c r="EC132" s="164"/>
      <c r="ED132" s="164"/>
      <c r="EE132" s="164"/>
      <c r="EF132" s="164"/>
      <c r="EG132" s="165"/>
      <c r="EH132" s="163">
        <f>приложение!O69</f>
        <v>0</v>
      </c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5"/>
      <c r="EU132" s="163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5"/>
      <c r="FG132" s="163">
        <f>приложение!O70</f>
        <v>0</v>
      </c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5"/>
      <c r="FT132" s="163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5"/>
      <c r="GG132" s="163">
        <f>приложение!O71</f>
        <v>0</v>
      </c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5"/>
      <c r="GS132" s="163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5"/>
      <c r="HE132" s="11"/>
      <c r="HF132" s="11"/>
      <c r="HG132" s="11"/>
      <c r="HH132" s="11"/>
      <c r="HI132" s="11"/>
    </row>
    <row r="133" spans="1:217" ht="49.5" hidden="1" customHeight="1" x14ac:dyDescent="0.25">
      <c r="A133" s="176" t="s">
        <v>220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8"/>
      <c r="U133" s="169" t="s">
        <v>205</v>
      </c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 t="s">
        <v>209</v>
      </c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 t="s">
        <v>94</v>
      </c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1" t="s">
        <v>44</v>
      </c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9" t="s">
        <v>93</v>
      </c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56" t="s">
        <v>57</v>
      </c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8"/>
      <c r="CN133" s="170" t="s">
        <v>58</v>
      </c>
      <c r="CO133" s="171"/>
      <c r="CP133" s="171"/>
      <c r="CQ133" s="171"/>
      <c r="CR133" s="171"/>
      <c r="CS133" s="171"/>
      <c r="CT133" s="171"/>
      <c r="CU133" s="171"/>
      <c r="CV133" s="171"/>
      <c r="CW133" s="172"/>
      <c r="CX133" s="173" t="s">
        <v>59</v>
      </c>
      <c r="CY133" s="174"/>
      <c r="CZ133" s="174"/>
      <c r="DA133" s="174"/>
      <c r="DB133" s="174"/>
      <c r="DC133" s="175"/>
      <c r="DD133" s="163">
        <f>приложение!C73</f>
        <v>0</v>
      </c>
      <c r="DE133" s="164"/>
      <c r="DF133" s="164"/>
      <c r="DG133" s="164"/>
      <c r="DH133" s="164"/>
      <c r="DI133" s="164"/>
      <c r="DJ133" s="164"/>
      <c r="DK133" s="164"/>
      <c r="DL133" s="164"/>
      <c r="DM133" s="165"/>
      <c r="DN133" s="163">
        <f t="shared" si="8"/>
        <v>0</v>
      </c>
      <c r="DO133" s="164"/>
      <c r="DP133" s="164"/>
      <c r="DQ133" s="164"/>
      <c r="DR133" s="164"/>
      <c r="DS133" s="164"/>
      <c r="DT133" s="164"/>
      <c r="DU133" s="164"/>
      <c r="DV133" s="164"/>
      <c r="DW133" s="165"/>
      <c r="DX133" s="163">
        <f t="shared" si="9"/>
        <v>0</v>
      </c>
      <c r="DY133" s="164"/>
      <c r="DZ133" s="164"/>
      <c r="EA133" s="164"/>
      <c r="EB133" s="164"/>
      <c r="EC133" s="164"/>
      <c r="ED133" s="164"/>
      <c r="EE133" s="164"/>
      <c r="EF133" s="164"/>
      <c r="EG133" s="165"/>
      <c r="EH133" s="163">
        <f>приложение!O73</f>
        <v>0</v>
      </c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5"/>
      <c r="EU133" s="163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5"/>
      <c r="FG133" s="163">
        <f>приложение!O74</f>
        <v>0</v>
      </c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5"/>
      <c r="FT133" s="163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5"/>
      <c r="GG133" s="163">
        <f>приложение!O75</f>
        <v>0</v>
      </c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5"/>
      <c r="GS133" s="163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5"/>
      <c r="HE133" s="11"/>
      <c r="HF133" s="11"/>
      <c r="HG133" s="11"/>
      <c r="HH133" s="11"/>
      <c r="HI133" s="11"/>
    </row>
    <row r="134" spans="1:217" ht="56.25" hidden="1" customHeight="1" x14ac:dyDescent="0.25">
      <c r="A134" s="176" t="s">
        <v>241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8"/>
      <c r="U134" s="169" t="s">
        <v>205</v>
      </c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 t="s">
        <v>209</v>
      </c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 t="s">
        <v>94</v>
      </c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1" t="s">
        <v>44</v>
      </c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9" t="s">
        <v>234</v>
      </c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56" t="s">
        <v>57</v>
      </c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8"/>
      <c r="CN134" s="170" t="s">
        <v>58</v>
      </c>
      <c r="CO134" s="171"/>
      <c r="CP134" s="171"/>
      <c r="CQ134" s="171"/>
      <c r="CR134" s="171"/>
      <c r="CS134" s="171"/>
      <c r="CT134" s="171"/>
      <c r="CU134" s="171"/>
      <c r="CV134" s="171"/>
      <c r="CW134" s="172"/>
      <c r="CX134" s="173" t="s">
        <v>59</v>
      </c>
      <c r="CY134" s="174"/>
      <c r="CZ134" s="174"/>
      <c r="DA134" s="174"/>
      <c r="DB134" s="174"/>
      <c r="DC134" s="175"/>
      <c r="DD134" s="163">
        <f>приложение!C77</f>
        <v>0</v>
      </c>
      <c r="DE134" s="164"/>
      <c r="DF134" s="164"/>
      <c r="DG134" s="164"/>
      <c r="DH134" s="164"/>
      <c r="DI134" s="164"/>
      <c r="DJ134" s="164"/>
      <c r="DK134" s="164"/>
      <c r="DL134" s="164"/>
      <c r="DM134" s="165"/>
      <c r="DN134" s="163">
        <f t="shared" ref="DN134" si="12">DD134</f>
        <v>0</v>
      </c>
      <c r="DO134" s="164"/>
      <c r="DP134" s="164"/>
      <c r="DQ134" s="164"/>
      <c r="DR134" s="164"/>
      <c r="DS134" s="164"/>
      <c r="DT134" s="164"/>
      <c r="DU134" s="164"/>
      <c r="DV134" s="164"/>
      <c r="DW134" s="165"/>
      <c r="DX134" s="163">
        <f t="shared" ref="DX134" si="13">DN134</f>
        <v>0</v>
      </c>
      <c r="DY134" s="164"/>
      <c r="DZ134" s="164"/>
      <c r="EA134" s="164"/>
      <c r="EB134" s="164"/>
      <c r="EC134" s="164"/>
      <c r="ED134" s="164"/>
      <c r="EE134" s="164"/>
      <c r="EF134" s="164"/>
      <c r="EG134" s="165"/>
      <c r="EH134" s="163">
        <f>приложение!O77</f>
        <v>0</v>
      </c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5"/>
      <c r="EU134" s="163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5"/>
      <c r="FG134" s="163">
        <f>приложение!O78</f>
        <v>0</v>
      </c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5"/>
      <c r="FT134" s="163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5"/>
      <c r="GG134" s="163">
        <f>приложение!O79</f>
        <v>0</v>
      </c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5"/>
      <c r="GS134" s="163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5"/>
      <c r="HE134" s="11"/>
      <c r="HF134" s="11"/>
      <c r="HG134" s="11"/>
      <c r="HH134" s="11"/>
      <c r="HI134" s="11"/>
    </row>
    <row r="135" spans="1:217" ht="48" hidden="1" customHeight="1" x14ac:dyDescent="0.25">
      <c r="A135" s="176" t="s">
        <v>242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8"/>
      <c r="U135" s="169" t="s">
        <v>43</v>
      </c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 t="s">
        <v>209</v>
      </c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 t="s">
        <v>94</v>
      </c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1" t="s">
        <v>44</v>
      </c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9" t="s">
        <v>207</v>
      </c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56" t="s">
        <v>57</v>
      </c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8"/>
      <c r="CN135" s="170" t="s">
        <v>58</v>
      </c>
      <c r="CO135" s="171"/>
      <c r="CP135" s="171"/>
      <c r="CQ135" s="171"/>
      <c r="CR135" s="171"/>
      <c r="CS135" s="171"/>
      <c r="CT135" s="171"/>
      <c r="CU135" s="171"/>
      <c r="CV135" s="171"/>
      <c r="CW135" s="172"/>
      <c r="CX135" s="173" t="s">
        <v>59</v>
      </c>
      <c r="CY135" s="174"/>
      <c r="CZ135" s="174"/>
      <c r="DA135" s="174"/>
      <c r="DB135" s="174"/>
      <c r="DC135" s="175"/>
      <c r="DD135" s="163">
        <f>приложение!C81</f>
        <v>0</v>
      </c>
      <c r="DE135" s="164"/>
      <c r="DF135" s="164"/>
      <c r="DG135" s="164"/>
      <c r="DH135" s="164"/>
      <c r="DI135" s="164"/>
      <c r="DJ135" s="164"/>
      <c r="DK135" s="164"/>
      <c r="DL135" s="164"/>
      <c r="DM135" s="165"/>
      <c r="DN135" s="163">
        <f t="shared" si="8"/>
        <v>0</v>
      </c>
      <c r="DO135" s="164"/>
      <c r="DP135" s="164"/>
      <c r="DQ135" s="164"/>
      <c r="DR135" s="164"/>
      <c r="DS135" s="164"/>
      <c r="DT135" s="164"/>
      <c r="DU135" s="164"/>
      <c r="DV135" s="164"/>
      <c r="DW135" s="165"/>
      <c r="DX135" s="163">
        <f t="shared" si="9"/>
        <v>0</v>
      </c>
      <c r="DY135" s="164"/>
      <c r="DZ135" s="164"/>
      <c r="EA135" s="164"/>
      <c r="EB135" s="164"/>
      <c r="EC135" s="164"/>
      <c r="ED135" s="164"/>
      <c r="EE135" s="164"/>
      <c r="EF135" s="164"/>
      <c r="EG135" s="165"/>
      <c r="EH135" s="163">
        <f>приложение!O81</f>
        <v>0</v>
      </c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5"/>
      <c r="EU135" s="163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5"/>
      <c r="FG135" s="163">
        <f>приложение!O82</f>
        <v>0</v>
      </c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5"/>
      <c r="FT135" s="163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5"/>
      <c r="GG135" s="163">
        <f>приложение!O83</f>
        <v>0</v>
      </c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5"/>
      <c r="GS135" s="163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5"/>
      <c r="HE135" s="11"/>
      <c r="HF135" s="11"/>
      <c r="HG135" s="11"/>
      <c r="HH135" s="11"/>
      <c r="HI135" s="11"/>
    </row>
    <row r="136" spans="1:217" ht="35.1" hidden="1" customHeight="1" x14ac:dyDescent="0.25">
      <c r="A136" s="176" t="s">
        <v>243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8"/>
      <c r="U136" s="169" t="s">
        <v>43</v>
      </c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 t="s">
        <v>209</v>
      </c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 t="s">
        <v>94</v>
      </c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1" t="s">
        <v>44</v>
      </c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9" t="s">
        <v>93</v>
      </c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56" t="s">
        <v>57</v>
      </c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8"/>
      <c r="CN136" s="170" t="s">
        <v>58</v>
      </c>
      <c r="CO136" s="171"/>
      <c r="CP136" s="171"/>
      <c r="CQ136" s="171"/>
      <c r="CR136" s="171"/>
      <c r="CS136" s="171"/>
      <c r="CT136" s="171"/>
      <c r="CU136" s="171"/>
      <c r="CV136" s="171"/>
      <c r="CW136" s="172"/>
      <c r="CX136" s="173" t="s">
        <v>59</v>
      </c>
      <c r="CY136" s="174"/>
      <c r="CZ136" s="174"/>
      <c r="DA136" s="174"/>
      <c r="DB136" s="174"/>
      <c r="DC136" s="175"/>
      <c r="DD136" s="163">
        <f>приложение!C85</f>
        <v>0</v>
      </c>
      <c r="DE136" s="164"/>
      <c r="DF136" s="164"/>
      <c r="DG136" s="164"/>
      <c r="DH136" s="164"/>
      <c r="DI136" s="164"/>
      <c r="DJ136" s="164"/>
      <c r="DK136" s="164"/>
      <c r="DL136" s="164"/>
      <c r="DM136" s="165"/>
      <c r="DN136" s="163">
        <f t="shared" si="8"/>
        <v>0</v>
      </c>
      <c r="DO136" s="164"/>
      <c r="DP136" s="164"/>
      <c r="DQ136" s="164"/>
      <c r="DR136" s="164"/>
      <c r="DS136" s="164"/>
      <c r="DT136" s="164"/>
      <c r="DU136" s="164"/>
      <c r="DV136" s="164"/>
      <c r="DW136" s="165"/>
      <c r="DX136" s="163">
        <f t="shared" si="9"/>
        <v>0</v>
      </c>
      <c r="DY136" s="164"/>
      <c r="DZ136" s="164"/>
      <c r="EA136" s="164"/>
      <c r="EB136" s="164"/>
      <c r="EC136" s="164"/>
      <c r="ED136" s="164"/>
      <c r="EE136" s="164"/>
      <c r="EF136" s="164"/>
      <c r="EG136" s="165"/>
      <c r="EH136" s="163">
        <f>приложение!O85</f>
        <v>0</v>
      </c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5"/>
      <c r="EU136" s="163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5"/>
      <c r="FG136" s="163">
        <f>приложение!O86</f>
        <v>0</v>
      </c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5"/>
      <c r="FT136" s="163"/>
      <c r="FU136" s="164"/>
      <c r="FV136" s="164"/>
      <c r="FW136" s="164"/>
      <c r="FX136" s="164"/>
      <c r="FY136" s="164"/>
      <c r="FZ136" s="164"/>
      <c r="GA136" s="164"/>
      <c r="GB136" s="164"/>
      <c r="GC136" s="164"/>
      <c r="GD136" s="164"/>
      <c r="GE136" s="164"/>
      <c r="GF136" s="165"/>
      <c r="GG136" s="163">
        <f>приложение!O87</f>
        <v>0</v>
      </c>
      <c r="GH136" s="164"/>
      <c r="GI136" s="164"/>
      <c r="GJ136" s="164"/>
      <c r="GK136" s="164"/>
      <c r="GL136" s="164"/>
      <c r="GM136" s="164"/>
      <c r="GN136" s="164"/>
      <c r="GO136" s="164"/>
      <c r="GP136" s="164"/>
      <c r="GQ136" s="164"/>
      <c r="GR136" s="165"/>
      <c r="GS136" s="163"/>
      <c r="GT136" s="164"/>
      <c r="GU136" s="164"/>
      <c r="GV136" s="164"/>
      <c r="GW136" s="164"/>
      <c r="GX136" s="164"/>
      <c r="GY136" s="164"/>
      <c r="GZ136" s="164"/>
      <c r="HA136" s="164"/>
      <c r="HB136" s="164"/>
      <c r="HC136" s="164"/>
      <c r="HD136" s="165"/>
      <c r="HE136" s="11"/>
      <c r="HF136" s="11"/>
      <c r="HG136" s="11"/>
      <c r="HH136" s="11"/>
      <c r="HI136" s="11"/>
    </row>
    <row r="137" spans="1:217" ht="51" hidden="1" customHeight="1" x14ac:dyDescent="0.25">
      <c r="A137" s="176" t="s">
        <v>222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8"/>
      <c r="U137" s="169" t="s">
        <v>43</v>
      </c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 t="s">
        <v>43</v>
      </c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 t="s">
        <v>94</v>
      </c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1" t="s">
        <v>44</v>
      </c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9" t="s">
        <v>207</v>
      </c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56" t="s">
        <v>57</v>
      </c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8"/>
      <c r="CN137" s="170" t="s">
        <v>58</v>
      </c>
      <c r="CO137" s="171"/>
      <c r="CP137" s="171"/>
      <c r="CQ137" s="171"/>
      <c r="CR137" s="171"/>
      <c r="CS137" s="171"/>
      <c r="CT137" s="171"/>
      <c r="CU137" s="171"/>
      <c r="CV137" s="171"/>
      <c r="CW137" s="172"/>
      <c r="CX137" s="173" t="s">
        <v>59</v>
      </c>
      <c r="CY137" s="174"/>
      <c r="CZ137" s="174"/>
      <c r="DA137" s="174"/>
      <c r="DB137" s="174"/>
      <c r="DC137" s="175"/>
      <c r="DD137" s="163">
        <f>приложение!C89</f>
        <v>0</v>
      </c>
      <c r="DE137" s="164"/>
      <c r="DF137" s="164"/>
      <c r="DG137" s="164"/>
      <c r="DH137" s="164"/>
      <c r="DI137" s="164"/>
      <c r="DJ137" s="164"/>
      <c r="DK137" s="164"/>
      <c r="DL137" s="164"/>
      <c r="DM137" s="165"/>
      <c r="DN137" s="163">
        <f t="shared" si="8"/>
        <v>0</v>
      </c>
      <c r="DO137" s="164"/>
      <c r="DP137" s="164"/>
      <c r="DQ137" s="164"/>
      <c r="DR137" s="164"/>
      <c r="DS137" s="164"/>
      <c r="DT137" s="164"/>
      <c r="DU137" s="164"/>
      <c r="DV137" s="164"/>
      <c r="DW137" s="165"/>
      <c r="DX137" s="163">
        <f t="shared" si="9"/>
        <v>0</v>
      </c>
      <c r="DY137" s="164"/>
      <c r="DZ137" s="164"/>
      <c r="EA137" s="164"/>
      <c r="EB137" s="164"/>
      <c r="EC137" s="164"/>
      <c r="ED137" s="164"/>
      <c r="EE137" s="164"/>
      <c r="EF137" s="164"/>
      <c r="EG137" s="165"/>
      <c r="EH137" s="163">
        <f>приложение!O89</f>
        <v>0</v>
      </c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5"/>
      <c r="EU137" s="163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5"/>
      <c r="FG137" s="163">
        <f>приложение!O90</f>
        <v>0</v>
      </c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5"/>
      <c r="FT137" s="163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5"/>
      <c r="GG137" s="163">
        <f>приложение!O91</f>
        <v>0</v>
      </c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5"/>
      <c r="GS137" s="163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5"/>
      <c r="HE137" s="11"/>
      <c r="HF137" s="11"/>
      <c r="HG137" s="11"/>
      <c r="HH137" s="11"/>
      <c r="HI137" s="11"/>
    </row>
    <row r="138" spans="1:217" ht="35.1" customHeight="1" x14ac:dyDescent="0.25">
      <c r="A138" s="334" t="s">
        <v>96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6"/>
      <c r="U138" s="169" t="s">
        <v>43</v>
      </c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 t="s">
        <v>43</v>
      </c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 t="s">
        <v>94</v>
      </c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1" t="s">
        <v>44</v>
      </c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9" t="s">
        <v>93</v>
      </c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56" t="s">
        <v>57</v>
      </c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8"/>
      <c r="CN138" s="170" t="s">
        <v>58</v>
      </c>
      <c r="CO138" s="171"/>
      <c r="CP138" s="171"/>
      <c r="CQ138" s="171"/>
      <c r="CR138" s="171"/>
      <c r="CS138" s="171"/>
      <c r="CT138" s="171"/>
      <c r="CU138" s="171"/>
      <c r="CV138" s="171"/>
      <c r="CW138" s="172"/>
      <c r="CX138" s="173" t="s">
        <v>59</v>
      </c>
      <c r="CY138" s="174"/>
      <c r="CZ138" s="174"/>
      <c r="DA138" s="174"/>
      <c r="DB138" s="174"/>
      <c r="DC138" s="175"/>
      <c r="DD138" s="163">
        <f>приложение!C93</f>
        <v>120</v>
      </c>
      <c r="DE138" s="164"/>
      <c r="DF138" s="164"/>
      <c r="DG138" s="164"/>
      <c r="DH138" s="164"/>
      <c r="DI138" s="164"/>
      <c r="DJ138" s="164"/>
      <c r="DK138" s="164"/>
      <c r="DL138" s="164"/>
      <c r="DM138" s="165"/>
      <c r="DN138" s="163">
        <f>приложение!C94</f>
        <v>120</v>
      </c>
      <c r="DO138" s="164"/>
      <c r="DP138" s="164"/>
      <c r="DQ138" s="164"/>
      <c r="DR138" s="164"/>
      <c r="DS138" s="164"/>
      <c r="DT138" s="164"/>
      <c r="DU138" s="164"/>
      <c r="DV138" s="164"/>
      <c r="DW138" s="165"/>
      <c r="DX138" s="163">
        <f t="shared" si="9"/>
        <v>120</v>
      </c>
      <c r="DY138" s="164"/>
      <c r="DZ138" s="164"/>
      <c r="EA138" s="164"/>
      <c r="EB138" s="164"/>
      <c r="EC138" s="164"/>
      <c r="ED138" s="164"/>
      <c r="EE138" s="164"/>
      <c r="EF138" s="164"/>
      <c r="EG138" s="165"/>
      <c r="EH138" s="163">
        <f>приложение!O93</f>
        <v>6977534.5333370185</v>
      </c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5"/>
      <c r="EU138" s="163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5"/>
      <c r="FG138" s="163">
        <f>приложение!O94</f>
        <v>6977534.5333370185</v>
      </c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5"/>
      <c r="FT138" s="163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5"/>
      <c r="GG138" s="163">
        <f>приложение!O95</f>
        <v>6977534.5333370185</v>
      </c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5"/>
      <c r="GS138" s="163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5"/>
      <c r="HE138" s="11"/>
      <c r="HF138" s="11"/>
      <c r="HG138" s="11"/>
      <c r="HH138" s="11"/>
      <c r="HI138" s="11"/>
    </row>
    <row r="139" spans="1:217" ht="47.25" hidden="1" customHeight="1" x14ac:dyDescent="0.25">
      <c r="A139" s="176" t="s">
        <v>244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8"/>
      <c r="U139" s="169" t="s">
        <v>43</v>
      </c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 t="s">
        <v>43</v>
      </c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 t="s">
        <v>94</v>
      </c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1" t="s">
        <v>44</v>
      </c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9" t="s">
        <v>234</v>
      </c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56" t="s">
        <v>57</v>
      </c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8"/>
      <c r="CN139" s="170" t="s">
        <v>58</v>
      </c>
      <c r="CO139" s="171"/>
      <c r="CP139" s="171"/>
      <c r="CQ139" s="171"/>
      <c r="CR139" s="171"/>
      <c r="CS139" s="171"/>
      <c r="CT139" s="171"/>
      <c r="CU139" s="171"/>
      <c r="CV139" s="171"/>
      <c r="CW139" s="172"/>
      <c r="CX139" s="173" t="s">
        <v>59</v>
      </c>
      <c r="CY139" s="174"/>
      <c r="CZ139" s="174"/>
      <c r="DA139" s="174"/>
      <c r="DB139" s="174"/>
      <c r="DC139" s="175"/>
      <c r="DD139" s="163">
        <f>приложение!C97</f>
        <v>0</v>
      </c>
      <c r="DE139" s="164"/>
      <c r="DF139" s="164"/>
      <c r="DG139" s="164"/>
      <c r="DH139" s="164"/>
      <c r="DI139" s="164"/>
      <c r="DJ139" s="164"/>
      <c r="DK139" s="164"/>
      <c r="DL139" s="164"/>
      <c r="DM139" s="165"/>
      <c r="DN139" s="163">
        <f t="shared" ref="DN139:DN140" si="14">DD139</f>
        <v>0</v>
      </c>
      <c r="DO139" s="164"/>
      <c r="DP139" s="164"/>
      <c r="DQ139" s="164"/>
      <c r="DR139" s="164"/>
      <c r="DS139" s="164"/>
      <c r="DT139" s="164"/>
      <c r="DU139" s="164"/>
      <c r="DV139" s="164"/>
      <c r="DW139" s="165"/>
      <c r="DX139" s="163">
        <f t="shared" ref="DX139:DX140" si="15">DN139</f>
        <v>0</v>
      </c>
      <c r="DY139" s="164"/>
      <c r="DZ139" s="164"/>
      <c r="EA139" s="164"/>
      <c r="EB139" s="164"/>
      <c r="EC139" s="164"/>
      <c r="ED139" s="164"/>
      <c r="EE139" s="164"/>
      <c r="EF139" s="164"/>
      <c r="EG139" s="165"/>
      <c r="EH139" s="163">
        <f>приложение!O97</f>
        <v>0</v>
      </c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5"/>
      <c r="EU139" s="163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5"/>
      <c r="FG139" s="163">
        <f>приложение!O98</f>
        <v>0</v>
      </c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5"/>
      <c r="FT139" s="163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5"/>
      <c r="GG139" s="163">
        <f>приложение!O99</f>
        <v>0</v>
      </c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5"/>
      <c r="GS139" s="163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5"/>
      <c r="HE139" s="11"/>
      <c r="HF139" s="11"/>
      <c r="HG139" s="11"/>
      <c r="HH139" s="11"/>
      <c r="HI139" s="11"/>
    </row>
    <row r="140" spans="1:217" ht="35.1" hidden="1" customHeight="1" x14ac:dyDescent="0.25">
      <c r="A140" s="166" t="s">
        <v>251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8"/>
      <c r="U140" s="169" t="s">
        <v>43</v>
      </c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 t="s">
        <v>43</v>
      </c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 t="s">
        <v>94</v>
      </c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1" t="s">
        <v>44</v>
      </c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9" t="s">
        <v>235</v>
      </c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56" t="s">
        <v>57</v>
      </c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8"/>
      <c r="CN140" s="170" t="s">
        <v>58</v>
      </c>
      <c r="CO140" s="171"/>
      <c r="CP140" s="171"/>
      <c r="CQ140" s="171"/>
      <c r="CR140" s="171"/>
      <c r="CS140" s="171"/>
      <c r="CT140" s="171"/>
      <c r="CU140" s="171"/>
      <c r="CV140" s="171"/>
      <c r="CW140" s="172"/>
      <c r="CX140" s="173" t="s">
        <v>59</v>
      </c>
      <c r="CY140" s="174"/>
      <c r="CZ140" s="174"/>
      <c r="DA140" s="174"/>
      <c r="DB140" s="174"/>
      <c r="DC140" s="175"/>
      <c r="DD140" s="163">
        <f>приложение!C101</f>
        <v>0</v>
      </c>
      <c r="DE140" s="164"/>
      <c r="DF140" s="164"/>
      <c r="DG140" s="164"/>
      <c r="DH140" s="164"/>
      <c r="DI140" s="164"/>
      <c r="DJ140" s="164"/>
      <c r="DK140" s="164"/>
      <c r="DL140" s="164"/>
      <c r="DM140" s="165"/>
      <c r="DN140" s="163">
        <f t="shared" si="14"/>
        <v>0</v>
      </c>
      <c r="DO140" s="164"/>
      <c r="DP140" s="164"/>
      <c r="DQ140" s="164"/>
      <c r="DR140" s="164"/>
      <c r="DS140" s="164"/>
      <c r="DT140" s="164"/>
      <c r="DU140" s="164"/>
      <c r="DV140" s="164"/>
      <c r="DW140" s="165"/>
      <c r="DX140" s="163">
        <f t="shared" si="15"/>
        <v>0</v>
      </c>
      <c r="DY140" s="164"/>
      <c r="DZ140" s="164"/>
      <c r="EA140" s="164"/>
      <c r="EB140" s="164"/>
      <c r="EC140" s="164"/>
      <c r="ED140" s="164"/>
      <c r="EE140" s="164"/>
      <c r="EF140" s="164"/>
      <c r="EG140" s="165"/>
      <c r="EH140" s="163">
        <f>приложение!O101</f>
        <v>0</v>
      </c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5"/>
      <c r="EU140" s="163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5"/>
      <c r="FG140" s="163">
        <f>приложение!O102</f>
        <v>0</v>
      </c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5"/>
      <c r="FT140" s="163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5"/>
      <c r="GG140" s="163">
        <f>приложение!O103</f>
        <v>0</v>
      </c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5"/>
      <c r="GS140" s="163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5"/>
      <c r="HE140" s="11"/>
      <c r="HF140" s="11"/>
      <c r="HG140" s="11"/>
      <c r="HH140" s="11"/>
      <c r="HI140" s="11"/>
    </row>
    <row r="141" spans="1:217" ht="12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ht="12" customHeight="1" x14ac:dyDescent="0.25">
      <c r="A142" s="7" t="s">
        <v>60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ht="12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ht="12" customHeight="1" x14ac:dyDescent="0.25">
      <c r="A144" s="342" t="s">
        <v>61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3"/>
      <c r="AR144" s="343"/>
      <c r="AS144" s="343"/>
      <c r="AT144" s="343"/>
      <c r="AU144" s="343"/>
      <c r="AV144" s="343"/>
      <c r="AW144" s="343"/>
      <c r="AX144" s="343"/>
      <c r="AY144" s="343"/>
      <c r="AZ144" s="343"/>
      <c r="BA144" s="343"/>
      <c r="BB144" s="343"/>
      <c r="BC144" s="343"/>
      <c r="BD144" s="343"/>
      <c r="BE144" s="343"/>
      <c r="BF144" s="343"/>
      <c r="BG144" s="343"/>
      <c r="BH144" s="343"/>
      <c r="BI144" s="343"/>
      <c r="BJ144" s="343"/>
      <c r="BK144" s="343"/>
      <c r="BL144" s="343"/>
      <c r="BM144" s="343"/>
      <c r="BN144" s="343"/>
      <c r="BO144" s="343"/>
      <c r="BP144" s="343"/>
      <c r="BQ144" s="343"/>
      <c r="BR144" s="343"/>
      <c r="BS144" s="343"/>
      <c r="BT144" s="343"/>
      <c r="BU144" s="343"/>
      <c r="BV144" s="343"/>
      <c r="BW144" s="343"/>
      <c r="BX144" s="343"/>
      <c r="BY144" s="343"/>
      <c r="BZ144" s="343"/>
      <c r="CA144" s="343"/>
      <c r="CB144" s="343"/>
      <c r="CC144" s="343"/>
      <c r="CD144" s="343"/>
      <c r="CE144" s="343"/>
      <c r="CF144" s="343"/>
      <c r="CG144" s="343"/>
      <c r="CH144" s="343"/>
      <c r="CI144" s="343"/>
      <c r="CJ144" s="343"/>
      <c r="CK144" s="343"/>
      <c r="CL144" s="343"/>
      <c r="CM144" s="343"/>
      <c r="CN144" s="343"/>
      <c r="CO144" s="343"/>
      <c r="CP144" s="343"/>
      <c r="CQ144" s="343"/>
      <c r="CR144" s="343"/>
      <c r="CS144" s="343"/>
      <c r="CT144" s="343"/>
      <c r="CU144" s="343"/>
      <c r="CV144" s="343"/>
      <c r="CW144" s="343"/>
      <c r="CX144" s="343"/>
      <c r="CY144" s="343"/>
      <c r="CZ144" s="343"/>
      <c r="DA144" s="343"/>
      <c r="DB144" s="343"/>
      <c r="DC144" s="343"/>
      <c r="DD144" s="343"/>
      <c r="DE144" s="343"/>
      <c r="DF144" s="343"/>
      <c r="DG144" s="343"/>
      <c r="DH144" s="343"/>
      <c r="DI144" s="343"/>
      <c r="DJ144" s="343"/>
      <c r="DK144" s="343"/>
      <c r="DL144" s="343"/>
      <c r="DM144" s="343"/>
      <c r="DN144" s="343"/>
      <c r="DO144" s="343"/>
      <c r="DP144" s="343"/>
      <c r="DQ144" s="343"/>
      <c r="DR144" s="343"/>
      <c r="DS144" s="343"/>
      <c r="DT144" s="343"/>
      <c r="DU144" s="343"/>
      <c r="DV144" s="343"/>
      <c r="DW144" s="343"/>
      <c r="DX144" s="343"/>
      <c r="DY144" s="343"/>
      <c r="DZ144" s="343"/>
      <c r="EA144" s="343"/>
      <c r="EB144" s="343"/>
      <c r="EC144" s="343"/>
      <c r="ED144" s="343"/>
      <c r="EE144" s="343"/>
      <c r="EF144" s="343"/>
      <c r="EG144" s="343"/>
      <c r="EH144" s="343"/>
      <c r="EI144" s="343"/>
      <c r="EJ144" s="343"/>
      <c r="EK144" s="343"/>
      <c r="EL144" s="343"/>
      <c r="EM144" s="343"/>
      <c r="EN144" s="343"/>
      <c r="EO144" s="343"/>
      <c r="EP144" s="343"/>
      <c r="EQ144" s="343"/>
      <c r="ER144" s="343"/>
      <c r="ES144" s="343"/>
      <c r="ET144" s="343"/>
      <c r="EU144" s="343"/>
      <c r="EV144" s="343"/>
      <c r="EW144" s="343"/>
      <c r="EX144" s="343"/>
      <c r="EY144" s="343"/>
      <c r="EZ144" s="343"/>
      <c r="FA144" s="343"/>
      <c r="FB144" s="343"/>
      <c r="FC144" s="343"/>
      <c r="FD144" s="343"/>
      <c r="FE144" s="344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8" ht="12" customHeight="1" x14ac:dyDescent="0.25">
      <c r="A145" s="216" t="s">
        <v>62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 t="s">
        <v>63</v>
      </c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 t="s">
        <v>64</v>
      </c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 t="s">
        <v>65</v>
      </c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 t="s">
        <v>40</v>
      </c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8" ht="12" customHeight="1" x14ac:dyDescent="0.25">
      <c r="A146" s="248">
        <v>1</v>
      </c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>
        <v>2</v>
      </c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340" t="s">
        <v>66</v>
      </c>
      <c r="AR146" s="340"/>
      <c r="AS146" s="340"/>
      <c r="AT146" s="340"/>
      <c r="AU146" s="340"/>
      <c r="AV146" s="340"/>
      <c r="AW146" s="340"/>
      <c r="AX146" s="340"/>
      <c r="AY146" s="340"/>
      <c r="AZ146" s="340"/>
      <c r="BA146" s="340"/>
      <c r="BB146" s="340"/>
      <c r="BC146" s="340"/>
      <c r="BD146" s="340"/>
      <c r="BE146" s="340"/>
      <c r="BF146" s="340"/>
      <c r="BG146" s="340"/>
      <c r="BH146" s="340"/>
      <c r="BI146" s="340" t="s">
        <v>67</v>
      </c>
      <c r="BJ146" s="340"/>
      <c r="BK146" s="340"/>
      <c r="BL146" s="340"/>
      <c r="BM146" s="340"/>
      <c r="BN146" s="340"/>
      <c r="BO146" s="340"/>
      <c r="BP146" s="340"/>
      <c r="BQ146" s="340"/>
      <c r="BR146" s="340"/>
      <c r="BS146" s="340"/>
      <c r="BT146" s="340"/>
      <c r="BU146" s="340"/>
      <c r="BV146" s="340"/>
      <c r="BW146" s="340"/>
      <c r="BX146" s="340"/>
      <c r="BY146" s="340"/>
      <c r="BZ146" s="340"/>
      <c r="CA146" s="340"/>
      <c r="CB146" s="340"/>
      <c r="CC146" s="248">
        <v>5</v>
      </c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</row>
    <row r="147" spans="1:218" ht="38.25" customHeight="1" x14ac:dyDescent="0.25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340"/>
      <c r="AR147" s="340"/>
      <c r="AS147" s="340"/>
      <c r="AT147" s="340"/>
      <c r="AU147" s="340"/>
      <c r="AV147" s="340"/>
      <c r="AW147" s="340"/>
      <c r="AX147" s="340"/>
      <c r="AY147" s="340"/>
      <c r="AZ147" s="340"/>
      <c r="BA147" s="340"/>
      <c r="BB147" s="340"/>
      <c r="BC147" s="340"/>
      <c r="BD147" s="340"/>
      <c r="BE147" s="340"/>
      <c r="BF147" s="340"/>
      <c r="BG147" s="340"/>
      <c r="BH147" s="340"/>
      <c r="BI147" s="340"/>
      <c r="BJ147" s="340"/>
      <c r="BK147" s="340"/>
      <c r="BL147" s="340"/>
      <c r="BM147" s="340"/>
      <c r="BN147" s="340"/>
      <c r="BO147" s="340"/>
      <c r="BP147" s="340"/>
      <c r="BQ147" s="340"/>
      <c r="BR147" s="340"/>
      <c r="BS147" s="340"/>
      <c r="BT147" s="340"/>
      <c r="BU147" s="340"/>
      <c r="BV147" s="340"/>
      <c r="BW147" s="340"/>
      <c r="BX147" s="340"/>
      <c r="BY147" s="340"/>
      <c r="BZ147" s="340"/>
      <c r="CA147" s="340"/>
      <c r="CB147" s="340"/>
      <c r="CC147" s="346"/>
      <c r="CD147" s="347"/>
      <c r="CE147" s="347"/>
      <c r="CF147" s="347"/>
      <c r="CG147" s="347"/>
      <c r="CH147" s="347"/>
      <c r="CI147" s="347"/>
      <c r="CJ147" s="347"/>
      <c r="CK147" s="347"/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7"/>
      <c r="CV147" s="347"/>
      <c r="CW147" s="347"/>
      <c r="CX147" s="347"/>
      <c r="CY147" s="347"/>
      <c r="CZ147" s="347"/>
      <c r="DA147" s="347"/>
      <c r="DB147" s="347"/>
      <c r="DC147" s="347"/>
      <c r="DD147" s="347"/>
      <c r="DE147" s="347"/>
      <c r="DF147" s="347"/>
      <c r="DG147" s="347"/>
      <c r="DH147" s="347"/>
      <c r="DI147" s="347"/>
      <c r="DJ147" s="347"/>
      <c r="DK147" s="347"/>
      <c r="DL147" s="347"/>
      <c r="DM147" s="347"/>
      <c r="DN147" s="347"/>
      <c r="DO147" s="347"/>
      <c r="DP147" s="347"/>
      <c r="DQ147" s="347"/>
      <c r="DR147" s="347"/>
      <c r="DS147" s="347"/>
      <c r="DT147" s="347"/>
      <c r="DU147" s="347"/>
      <c r="DV147" s="347"/>
      <c r="DW147" s="347"/>
      <c r="DX147" s="347"/>
      <c r="DY147" s="347"/>
      <c r="DZ147" s="347"/>
      <c r="EA147" s="347"/>
      <c r="EB147" s="347"/>
      <c r="EC147" s="347"/>
      <c r="ED147" s="347"/>
      <c r="EE147" s="347"/>
      <c r="EF147" s="347"/>
      <c r="EG147" s="347"/>
      <c r="EH147" s="347"/>
      <c r="EI147" s="347"/>
      <c r="EJ147" s="347"/>
      <c r="EK147" s="347"/>
      <c r="EL147" s="347"/>
      <c r="EM147" s="347"/>
      <c r="EN147" s="347"/>
      <c r="EO147" s="347"/>
      <c r="EP147" s="347"/>
      <c r="EQ147" s="347"/>
      <c r="ER147" s="347"/>
      <c r="ES147" s="347"/>
      <c r="ET147" s="347"/>
      <c r="EU147" s="347"/>
      <c r="EV147" s="347"/>
      <c r="EW147" s="347"/>
      <c r="EX147" s="347"/>
      <c r="EY147" s="347"/>
      <c r="EZ147" s="347"/>
      <c r="FA147" s="347"/>
      <c r="FB147" s="347"/>
      <c r="FC147" s="347"/>
      <c r="FD147" s="347"/>
      <c r="FE147" s="348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8" ht="12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8" ht="12" customHeight="1" x14ac:dyDescent="0.25">
      <c r="A149" s="7" t="s">
        <v>68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8" ht="12" customHeight="1" x14ac:dyDescent="0.25">
      <c r="A150" s="7" t="s">
        <v>69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8" ht="12" customHeight="1" x14ac:dyDescent="0.25">
      <c r="A151" s="206" t="s">
        <v>70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  <c r="GD151" s="206"/>
      <c r="GE151" s="206"/>
      <c r="GF151" s="206"/>
      <c r="GG151" s="206"/>
      <c r="GH151" s="206"/>
      <c r="GI151" s="206"/>
      <c r="GJ151" s="206"/>
      <c r="GK151" s="206"/>
      <c r="GL151" s="206"/>
      <c r="GM151" s="206"/>
      <c r="GN151" s="206"/>
      <c r="GO151" s="206"/>
      <c r="GP151" s="206"/>
      <c r="GQ151" s="206"/>
      <c r="GR151" s="206"/>
      <c r="GS151" s="206"/>
      <c r="GT151" s="206"/>
      <c r="GU151" s="206"/>
      <c r="GV151" s="206"/>
      <c r="GW151" s="206"/>
      <c r="GX151" s="206"/>
      <c r="GY151" s="206"/>
      <c r="GZ151" s="206"/>
      <c r="HA151" s="206"/>
      <c r="HB151" s="206"/>
      <c r="HC151" s="206"/>
      <c r="HD151" s="206"/>
      <c r="HE151" s="206"/>
      <c r="HF151" s="206"/>
      <c r="HG151" s="206"/>
      <c r="HH151" s="206"/>
      <c r="HI151" s="206"/>
    </row>
    <row r="152" spans="1:218" ht="12" customHeight="1" x14ac:dyDescent="0.25">
      <c r="A152" s="341" t="s">
        <v>333</v>
      </c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  <c r="AQ152" s="341"/>
      <c r="AR152" s="341"/>
      <c r="AS152" s="341"/>
      <c r="AT152" s="341"/>
      <c r="AU152" s="341"/>
      <c r="AV152" s="341"/>
      <c r="AW152" s="341"/>
      <c r="AX152" s="341"/>
      <c r="AY152" s="341"/>
      <c r="AZ152" s="341"/>
      <c r="BA152" s="341"/>
      <c r="BB152" s="341"/>
      <c r="BC152" s="341"/>
      <c r="BD152" s="341"/>
      <c r="BE152" s="341"/>
      <c r="BF152" s="341"/>
      <c r="BG152" s="341"/>
      <c r="BH152" s="341"/>
      <c r="BI152" s="341"/>
      <c r="BJ152" s="341"/>
      <c r="BK152" s="341"/>
      <c r="BL152" s="341"/>
      <c r="BM152" s="341"/>
      <c r="BN152" s="341"/>
      <c r="BO152" s="341"/>
      <c r="BP152" s="341"/>
      <c r="BQ152" s="341"/>
      <c r="BR152" s="341"/>
      <c r="BS152" s="341"/>
      <c r="BT152" s="341"/>
      <c r="BU152" s="341"/>
      <c r="BV152" s="341"/>
      <c r="BW152" s="341"/>
      <c r="BX152" s="341"/>
      <c r="BY152" s="341"/>
      <c r="BZ152" s="341"/>
      <c r="CA152" s="341"/>
      <c r="CB152" s="341"/>
      <c r="CC152" s="341"/>
      <c r="CD152" s="341"/>
      <c r="CE152" s="341"/>
      <c r="CF152" s="341"/>
      <c r="CG152" s="341"/>
      <c r="CH152" s="341"/>
      <c r="CI152" s="341"/>
      <c r="CJ152" s="341"/>
      <c r="CK152" s="341"/>
      <c r="CL152" s="341"/>
      <c r="CM152" s="341"/>
      <c r="CN152" s="341"/>
      <c r="CO152" s="341"/>
      <c r="CP152" s="341"/>
      <c r="CQ152" s="341"/>
      <c r="CR152" s="341"/>
      <c r="CS152" s="341"/>
      <c r="CT152" s="341"/>
      <c r="CU152" s="341"/>
      <c r="CV152" s="341"/>
      <c r="CW152" s="341"/>
      <c r="CX152" s="341"/>
      <c r="CY152" s="341"/>
      <c r="CZ152" s="341"/>
      <c r="DA152" s="341"/>
      <c r="DB152" s="341"/>
      <c r="DC152" s="341"/>
      <c r="DD152" s="341"/>
      <c r="DE152" s="341"/>
      <c r="DF152" s="341"/>
      <c r="DG152" s="341"/>
      <c r="DH152" s="341"/>
      <c r="DI152" s="341"/>
      <c r="DJ152" s="341"/>
      <c r="DK152" s="341"/>
      <c r="DL152" s="341"/>
      <c r="DM152" s="341"/>
      <c r="DN152" s="341"/>
      <c r="DO152" s="341"/>
      <c r="DP152" s="341"/>
      <c r="DQ152" s="341"/>
      <c r="DR152" s="341"/>
      <c r="DS152" s="341"/>
      <c r="DT152" s="341"/>
      <c r="DU152" s="341"/>
      <c r="DV152" s="341"/>
      <c r="DW152" s="341"/>
      <c r="DX152" s="341"/>
      <c r="DY152" s="341"/>
      <c r="DZ152" s="341"/>
      <c r="EA152" s="341"/>
      <c r="EB152" s="341"/>
      <c r="EC152" s="341"/>
      <c r="ED152" s="341"/>
      <c r="EE152" s="341"/>
      <c r="EF152" s="341"/>
      <c r="EG152" s="341"/>
      <c r="EH152" s="341"/>
      <c r="EI152" s="341"/>
      <c r="EJ152" s="341"/>
      <c r="EK152" s="341"/>
      <c r="EL152" s="341"/>
      <c r="EM152" s="341"/>
      <c r="EN152" s="341"/>
      <c r="EO152" s="341"/>
      <c r="EP152" s="341"/>
      <c r="EQ152" s="341"/>
      <c r="ER152" s="341"/>
      <c r="ES152" s="341"/>
      <c r="ET152" s="341"/>
      <c r="EU152" s="341"/>
      <c r="EV152" s="341"/>
      <c r="EW152" s="341"/>
      <c r="EX152" s="341"/>
      <c r="EY152" s="341"/>
      <c r="EZ152" s="341"/>
      <c r="FA152" s="341"/>
      <c r="FB152" s="341"/>
      <c r="FC152" s="341"/>
      <c r="FD152" s="341"/>
      <c r="FE152" s="341"/>
      <c r="FF152" s="341"/>
      <c r="FG152" s="341"/>
      <c r="FH152" s="341"/>
      <c r="FI152" s="341"/>
      <c r="FJ152" s="341"/>
      <c r="FK152" s="341"/>
      <c r="FL152" s="341"/>
      <c r="FM152" s="341"/>
      <c r="FN152" s="341"/>
      <c r="FO152" s="341"/>
      <c r="FP152" s="341"/>
      <c r="FQ152" s="341"/>
      <c r="FR152" s="341"/>
      <c r="FS152" s="341"/>
      <c r="FT152" s="341"/>
      <c r="FU152" s="341"/>
      <c r="FV152" s="341"/>
      <c r="FW152" s="341"/>
      <c r="FX152" s="341"/>
      <c r="FY152" s="341"/>
      <c r="FZ152" s="341"/>
      <c r="GA152" s="341"/>
      <c r="GB152" s="341"/>
      <c r="GC152" s="341"/>
      <c r="GD152" s="341"/>
      <c r="GE152" s="341"/>
      <c r="GF152" s="341"/>
      <c r="GG152" s="341"/>
      <c r="GH152" s="341"/>
      <c r="GI152" s="341"/>
      <c r="GJ152" s="341"/>
      <c r="GK152" s="341"/>
      <c r="GL152" s="341"/>
      <c r="GM152" s="341"/>
      <c r="GN152" s="341"/>
      <c r="GO152" s="341"/>
      <c r="GP152" s="341"/>
      <c r="GQ152" s="341"/>
      <c r="GR152" s="341"/>
      <c r="GS152" s="341"/>
      <c r="GT152" s="341"/>
      <c r="GU152" s="341"/>
      <c r="GV152" s="341"/>
      <c r="GW152" s="341"/>
      <c r="GX152" s="341"/>
      <c r="GY152" s="341"/>
      <c r="GZ152" s="341"/>
      <c r="HA152" s="341"/>
      <c r="HB152" s="341"/>
      <c r="HC152" s="341"/>
      <c r="HD152" s="341"/>
      <c r="HE152" s="341"/>
      <c r="HF152" s="341"/>
      <c r="HG152" s="341"/>
      <c r="HH152" s="341"/>
      <c r="HI152" s="341"/>
    </row>
    <row r="153" spans="1:218" ht="12" customHeight="1" x14ac:dyDescent="0.25">
      <c r="A153" s="341" t="s">
        <v>99</v>
      </c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  <c r="AQ153" s="341"/>
      <c r="AR153" s="341"/>
      <c r="AS153" s="341"/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1"/>
      <c r="BL153" s="341"/>
      <c r="BM153" s="341"/>
      <c r="BN153" s="341"/>
      <c r="BO153" s="341"/>
      <c r="BP153" s="341"/>
      <c r="BQ153" s="341"/>
      <c r="BR153" s="341"/>
      <c r="BS153" s="341"/>
      <c r="BT153" s="341"/>
      <c r="BU153" s="341"/>
      <c r="BV153" s="341"/>
      <c r="BW153" s="341"/>
      <c r="BX153" s="341"/>
      <c r="BY153" s="341"/>
      <c r="BZ153" s="341"/>
      <c r="CA153" s="341"/>
      <c r="CB153" s="341"/>
      <c r="CC153" s="341"/>
      <c r="CD153" s="341"/>
      <c r="CE153" s="341"/>
      <c r="CF153" s="341"/>
      <c r="CG153" s="341"/>
      <c r="CH153" s="341"/>
      <c r="CI153" s="341"/>
      <c r="CJ153" s="341"/>
      <c r="CK153" s="341"/>
      <c r="CL153" s="341"/>
      <c r="CM153" s="341"/>
      <c r="CN153" s="341"/>
      <c r="CO153" s="341"/>
      <c r="CP153" s="341"/>
      <c r="CQ153" s="341"/>
      <c r="CR153" s="341"/>
      <c r="CS153" s="341"/>
      <c r="CT153" s="341"/>
      <c r="CU153" s="341"/>
      <c r="CV153" s="341"/>
      <c r="CW153" s="341"/>
      <c r="CX153" s="341"/>
      <c r="CY153" s="341"/>
      <c r="CZ153" s="341"/>
      <c r="DA153" s="341"/>
      <c r="DB153" s="341"/>
      <c r="DC153" s="341"/>
      <c r="DD153" s="341"/>
      <c r="DE153" s="341"/>
      <c r="DF153" s="341"/>
      <c r="DG153" s="341"/>
      <c r="DH153" s="341"/>
      <c r="DI153" s="341"/>
      <c r="DJ153" s="341"/>
      <c r="DK153" s="341"/>
      <c r="DL153" s="341"/>
      <c r="DM153" s="341"/>
      <c r="DN153" s="341"/>
      <c r="DO153" s="341"/>
      <c r="DP153" s="341"/>
      <c r="DQ153" s="341"/>
      <c r="DR153" s="341"/>
      <c r="DS153" s="341"/>
      <c r="DT153" s="341"/>
      <c r="DU153" s="341"/>
      <c r="DV153" s="341"/>
      <c r="DW153" s="341"/>
      <c r="DX153" s="341"/>
      <c r="DY153" s="341"/>
      <c r="DZ153" s="341"/>
      <c r="EA153" s="341"/>
      <c r="EB153" s="341"/>
      <c r="EC153" s="341"/>
      <c r="ED153" s="341"/>
      <c r="EE153" s="341"/>
      <c r="EF153" s="341"/>
      <c r="EG153" s="341"/>
      <c r="EH153" s="341"/>
      <c r="EI153" s="341"/>
      <c r="EJ153" s="341"/>
      <c r="EK153" s="341"/>
      <c r="EL153" s="341"/>
      <c r="EM153" s="341"/>
      <c r="EN153" s="341"/>
      <c r="EO153" s="341"/>
      <c r="EP153" s="341"/>
      <c r="EQ153" s="341"/>
      <c r="ER153" s="341"/>
      <c r="ES153" s="341"/>
      <c r="ET153" s="341"/>
      <c r="EU153" s="341"/>
      <c r="EV153" s="341"/>
      <c r="EW153" s="341"/>
      <c r="EX153" s="341"/>
      <c r="EY153" s="341"/>
      <c r="EZ153" s="341"/>
      <c r="FA153" s="341"/>
      <c r="FB153" s="341"/>
      <c r="FC153" s="341"/>
      <c r="FD153" s="341"/>
      <c r="FE153" s="341"/>
      <c r="FF153" s="341"/>
      <c r="FG153" s="341"/>
      <c r="FH153" s="341"/>
      <c r="FI153" s="341"/>
      <c r="FJ153" s="341"/>
      <c r="FK153" s="341"/>
      <c r="FL153" s="341"/>
      <c r="FM153" s="341"/>
      <c r="FN153" s="341"/>
      <c r="FO153" s="341"/>
      <c r="FP153" s="341"/>
      <c r="FQ153" s="341"/>
      <c r="FR153" s="341"/>
      <c r="FS153" s="341"/>
      <c r="FT153" s="341"/>
      <c r="FU153" s="341"/>
      <c r="FV153" s="341"/>
      <c r="FW153" s="341"/>
      <c r="FX153" s="341"/>
      <c r="FY153" s="341"/>
      <c r="FZ153" s="341"/>
      <c r="GA153" s="341"/>
      <c r="GB153" s="341"/>
      <c r="GC153" s="341"/>
      <c r="GD153" s="341"/>
      <c r="GE153" s="341"/>
      <c r="GF153" s="341"/>
      <c r="GG153" s="341"/>
      <c r="GH153" s="341"/>
      <c r="GI153" s="341"/>
      <c r="GJ153" s="341"/>
      <c r="GK153" s="341"/>
      <c r="GL153" s="341"/>
      <c r="GM153" s="341"/>
      <c r="GN153" s="341"/>
      <c r="GO153" s="341"/>
      <c r="GP153" s="341"/>
      <c r="GQ153" s="341"/>
      <c r="GR153" s="341"/>
      <c r="GS153" s="341"/>
      <c r="GT153" s="341"/>
      <c r="GU153" s="341"/>
      <c r="GV153" s="341"/>
      <c r="GW153" s="341"/>
      <c r="GX153" s="341"/>
      <c r="GY153" s="341"/>
      <c r="GZ153" s="341"/>
      <c r="HA153" s="341"/>
      <c r="HB153" s="341"/>
      <c r="HC153" s="341"/>
      <c r="HD153" s="341"/>
      <c r="HE153" s="341"/>
      <c r="HF153" s="341"/>
      <c r="HG153" s="341"/>
      <c r="HH153" s="341"/>
      <c r="HI153" s="341"/>
    </row>
    <row r="154" spans="1:218" ht="12" customHeight="1" x14ac:dyDescent="0.25">
      <c r="A154" s="341" t="s">
        <v>100</v>
      </c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  <c r="AQ154" s="341"/>
      <c r="AR154" s="341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1"/>
      <c r="CB154" s="341"/>
      <c r="CC154" s="341"/>
      <c r="CD154" s="341"/>
      <c r="CE154" s="341"/>
      <c r="CF154" s="341"/>
      <c r="CG154" s="341"/>
      <c r="CH154" s="341"/>
      <c r="CI154" s="341"/>
      <c r="CJ154" s="341"/>
      <c r="CK154" s="341"/>
      <c r="CL154" s="341"/>
      <c r="CM154" s="341"/>
      <c r="CN154" s="341"/>
      <c r="CO154" s="341"/>
      <c r="CP154" s="341"/>
      <c r="CQ154" s="341"/>
      <c r="CR154" s="341"/>
      <c r="CS154" s="341"/>
      <c r="CT154" s="341"/>
      <c r="CU154" s="341"/>
      <c r="CV154" s="341"/>
      <c r="CW154" s="341"/>
      <c r="CX154" s="341"/>
      <c r="CY154" s="341"/>
      <c r="CZ154" s="341"/>
      <c r="DA154" s="341"/>
      <c r="DB154" s="341"/>
      <c r="DC154" s="341"/>
      <c r="DD154" s="341"/>
      <c r="DE154" s="341"/>
      <c r="DF154" s="341"/>
      <c r="DG154" s="341"/>
      <c r="DH154" s="341"/>
      <c r="DI154" s="341"/>
      <c r="DJ154" s="341"/>
      <c r="DK154" s="341"/>
      <c r="DL154" s="341"/>
      <c r="DM154" s="341"/>
      <c r="DN154" s="341"/>
      <c r="DO154" s="341"/>
      <c r="DP154" s="341"/>
      <c r="DQ154" s="341"/>
      <c r="DR154" s="341"/>
      <c r="DS154" s="341"/>
      <c r="DT154" s="341"/>
      <c r="DU154" s="341"/>
      <c r="DV154" s="341"/>
      <c r="DW154" s="341"/>
      <c r="DX154" s="341"/>
      <c r="DY154" s="341"/>
      <c r="DZ154" s="341"/>
      <c r="EA154" s="341"/>
      <c r="EB154" s="341"/>
      <c r="EC154" s="341"/>
      <c r="ED154" s="341"/>
      <c r="EE154" s="341"/>
      <c r="EF154" s="341"/>
      <c r="EG154" s="341"/>
      <c r="EH154" s="341"/>
      <c r="EI154" s="341"/>
      <c r="EJ154" s="341"/>
      <c r="EK154" s="341"/>
      <c r="EL154" s="341"/>
      <c r="EM154" s="341"/>
      <c r="EN154" s="341"/>
      <c r="EO154" s="341"/>
      <c r="EP154" s="341"/>
      <c r="EQ154" s="341"/>
      <c r="ER154" s="341"/>
      <c r="ES154" s="341"/>
      <c r="ET154" s="341"/>
      <c r="EU154" s="341"/>
      <c r="EV154" s="341"/>
      <c r="EW154" s="341"/>
      <c r="EX154" s="341"/>
      <c r="EY154" s="341"/>
      <c r="EZ154" s="341"/>
      <c r="FA154" s="341"/>
      <c r="FB154" s="341"/>
      <c r="FC154" s="341"/>
      <c r="FD154" s="341"/>
      <c r="FE154" s="341"/>
      <c r="FF154" s="341"/>
      <c r="FG154" s="341"/>
      <c r="FH154" s="341"/>
      <c r="FI154" s="341"/>
      <c r="FJ154" s="341"/>
      <c r="FK154" s="341"/>
      <c r="FL154" s="341"/>
      <c r="FM154" s="341"/>
      <c r="FN154" s="341"/>
      <c r="FO154" s="341"/>
      <c r="FP154" s="341"/>
      <c r="FQ154" s="341"/>
      <c r="FR154" s="341"/>
      <c r="FS154" s="341"/>
      <c r="FT154" s="341"/>
      <c r="FU154" s="341"/>
      <c r="FV154" s="341"/>
      <c r="FW154" s="341"/>
      <c r="FX154" s="341"/>
      <c r="FY154" s="341"/>
      <c r="FZ154" s="341"/>
      <c r="GA154" s="341"/>
      <c r="GB154" s="341"/>
      <c r="GC154" s="341"/>
      <c r="GD154" s="341"/>
      <c r="GE154" s="341"/>
      <c r="GF154" s="341"/>
      <c r="GG154" s="341"/>
      <c r="GH154" s="341"/>
      <c r="GI154" s="341"/>
      <c r="GJ154" s="341"/>
      <c r="GK154" s="341"/>
      <c r="GL154" s="341"/>
      <c r="GM154" s="341"/>
      <c r="GN154" s="341"/>
      <c r="GO154" s="341"/>
      <c r="GP154" s="341"/>
      <c r="GQ154" s="341"/>
      <c r="GR154" s="341"/>
      <c r="GS154" s="341"/>
      <c r="GT154" s="341"/>
      <c r="GU154" s="341"/>
      <c r="GV154" s="341"/>
      <c r="GW154" s="341"/>
      <c r="GX154" s="341"/>
      <c r="GY154" s="341"/>
      <c r="GZ154" s="341"/>
      <c r="HA154" s="341"/>
      <c r="HB154" s="341"/>
      <c r="HC154" s="341"/>
      <c r="HD154" s="341"/>
      <c r="HE154" s="341"/>
      <c r="HF154" s="341"/>
      <c r="HG154" s="341"/>
      <c r="HH154" s="341"/>
      <c r="HI154" s="341"/>
    </row>
    <row r="155" spans="1:218" ht="12" customHeight="1" x14ac:dyDescent="0.25">
      <c r="A155" s="341" t="s">
        <v>101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341"/>
      <c r="AU155" s="341"/>
      <c r="AV155" s="341"/>
      <c r="AW155" s="341"/>
      <c r="AX155" s="341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  <c r="BL155" s="341"/>
      <c r="BM155" s="341"/>
      <c r="BN155" s="341"/>
      <c r="BO155" s="341"/>
      <c r="BP155" s="341"/>
      <c r="BQ155" s="341"/>
      <c r="BR155" s="341"/>
      <c r="BS155" s="341"/>
      <c r="BT155" s="341"/>
      <c r="BU155" s="341"/>
      <c r="BV155" s="341"/>
      <c r="BW155" s="341"/>
      <c r="BX155" s="341"/>
      <c r="BY155" s="341"/>
      <c r="BZ155" s="341"/>
      <c r="CA155" s="341"/>
      <c r="CB155" s="341"/>
      <c r="CC155" s="341"/>
      <c r="CD155" s="341"/>
      <c r="CE155" s="341"/>
      <c r="CF155" s="341"/>
      <c r="CG155" s="341"/>
      <c r="CH155" s="341"/>
      <c r="CI155" s="341"/>
      <c r="CJ155" s="341"/>
      <c r="CK155" s="341"/>
      <c r="CL155" s="341"/>
      <c r="CM155" s="341"/>
      <c r="CN155" s="341"/>
      <c r="CO155" s="341"/>
      <c r="CP155" s="341"/>
      <c r="CQ155" s="341"/>
      <c r="CR155" s="341"/>
      <c r="CS155" s="341"/>
      <c r="CT155" s="341"/>
      <c r="CU155" s="341"/>
      <c r="CV155" s="341"/>
      <c r="CW155" s="341"/>
      <c r="CX155" s="341"/>
      <c r="CY155" s="341"/>
      <c r="CZ155" s="341"/>
      <c r="DA155" s="341"/>
      <c r="DB155" s="341"/>
      <c r="DC155" s="341"/>
      <c r="DD155" s="341"/>
      <c r="DE155" s="341"/>
      <c r="DF155" s="341"/>
      <c r="DG155" s="341"/>
      <c r="DH155" s="341"/>
      <c r="DI155" s="341"/>
      <c r="DJ155" s="341"/>
      <c r="DK155" s="341"/>
      <c r="DL155" s="341"/>
      <c r="DM155" s="341"/>
      <c r="DN155" s="341"/>
      <c r="DO155" s="341"/>
      <c r="DP155" s="341"/>
      <c r="DQ155" s="341"/>
      <c r="DR155" s="341"/>
      <c r="DS155" s="341"/>
      <c r="DT155" s="341"/>
      <c r="DU155" s="341"/>
      <c r="DV155" s="341"/>
      <c r="DW155" s="341"/>
      <c r="DX155" s="341"/>
      <c r="DY155" s="341"/>
      <c r="DZ155" s="341"/>
      <c r="EA155" s="341"/>
      <c r="EB155" s="341"/>
      <c r="EC155" s="341"/>
      <c r="ED155" s="341"/>
      <c r="EE155" s="341"/>
      <c r="EF155" s="341"/>
      <c r="EG155" s="341"/>
      <c r="EH155" s="341"/>
      <c r="EI155" s="341"/>
      <c r="EJ155" s="341"/>
      <c r="EK155" s="341"/>
      <c r="EL155" s="341"/>
      <c r="EM155" s="341"/>
      <c r="EN155" s="341"/>
      <c r="EO155" s="341"/>
      <c r="EP155" s="341"/>
      <c r="EQ155" s="341"/>
      <c r="ER155" s="341"/>
      <c r="ES155" s="341"/>
      <c r="ET155" s="341"/>
      <c r="EU155" s="341"/>
      <c r="EV155" s="341"/>
      <c r="EW155" s="341"/>
      <c r="EX155" s="341"/>
      <c r="EY155" s="341"/>
      <c r="EZ155" s="341"/>
      <c r="FA155" s="341"/>
      <c r="FB155" s="341"/>
      <c r="FC155" s="341"/>
      <c r="FD155" s="341"/>
      <c r="FE155" s="341"/>
      <c r="FF155" s="341"/>
      <c r="FG155" s="341"/>
      <c r="FH155" s="341"/>
      <c r="FI155" s="341"/>
      <c r="FJ155" s="341"/>
      <c r="FK155" s="341"/>
      <c r="FL155" s="341"/>
      <c r="FM155" s="341"/>
      <c r="FN155" s="341"/>
      <c r="FO155" s="341"/>
      <c r="FP155" s="341"/>
      <c r="FQ155" s="341"/>
      <c r="FR155" s="341"/>
      <c r="FS155" s="341"/>
      <c r="FT155" s="341"/>
      <c r="FU155" s="341"/>
      <c r="FV155" s="341"/>
      <c r="FW155" s="341"/>
      <c r="FX155" s="341"/>
      <c r="FY155" s="341"/>
      <c r="FZ155" s="341"/>
      <c r="GA155" s="341"/>
      <c r="GB155" s="341"/>
      <c r="GC155" s="341"/>
      <c r="GD155" s="341"/>
      <c r="GE155" s="341"/>
      <c r="GF155" s="341"/>
      <c r="GG155" s="341"/>
      <c r="GH155" s="341"/>
      <c r="GI155" s="341"/>
      <c r="GJ155" s="341"/>
      <c r="GK155" s="341"/>
      <c r="GL155" s="341"/>
      <c r="GM155" s="341"/>
      <c r="GN155" s="341"/>
      <c r="GO155" s="341"/>
      <c r="GP155" s="341"/>
      <c r="GQ155" s="341"/>
      <c r="GR155" s="341"/>
      <c r="GS155" s="341"/>
      <c r="GT155" s="341"/>
      <c r="GU155" s="341"/>
      <c r="GV155" s="341"/>
      <c r="GW155" s="341"/>
      <c r="GX155" s="341"/>
      <c r="GY155" s="341"/>
      <c r="GZ155" s="341"/>
      <c r="HA155" s="341"/>
      <c r="HB155" s="341"/>
      <c r="HC155" s="341"/>
      <c r="HD155" s="341"/>
      <c r="HE155" s="341"/>
      <c r="HF155" s="341"/>
      <c r="HG155" s="341"/>
      <c r="HH155" s="341"/>
      <c r="HI155" s="341"/>
    </row>
    <row r="156" spans="1:218" ht="12" customHeight="1" x14ac:dyDescent="0.25">
      <c r="A156" s="206" t="s">
        <v>334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6"/>
      <c r="HG156" s="206"/>
      <c r="HH156" s="206"/>
      <c r="HI156" s="206"/>
    </row>
    <row r="157" spans="1:218" ht="12" customHeight="1" x14ac:dyDescent="0.25">
      <c r="A157" s="7" t="s">
        <v>71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8" s="10" customFormat="1" ht="23.25" customHeight="1" x14ac:dyDescent="0.2">
      <c r="A158" s="216" t="s">
        <v>72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 t="s">
        <v>73</v>
      </c>
      <c r="BQ158" s="216"/>
      <c r="BR158" s="216"/>
      <c r="BS158" s="216"/>
      <c r="BT158" s="216"/>
      <c r="BU158" s="216"/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6"/>
      <c r="CU158" s="216"/>
      <c r="CV158" s="216"/>
      <c r="CW158" s="216"/>
      <c r="CX158" s="216"/>
      <c r="CY158" s="216"/>
      <c r="CZ158" s="216"/>
      <c r="DA158" s="216"/>
      <c r="DB158" s="216"/>
      <c r="DC158" s="216"/>
      <c r="DD158" s="216"/>
      <c r="DE158" s="216"/>
      <c r="DF158" s="216"/>
      <c r="DG158" s="216"/>
      <c r="DH158" s="216"/>
      <c r="DI158" s="216"/>
      <c r="DJ158" s="216"/>
      <c r="DK158" s="216"/>
      <c r="DL158" s="216"/>
      <c r="DM158" s="216"/>
      <c r="DN158" s="216"/>
      <c r="DO158" s="216"/>
      <c r="DP158" s="216"/>
      <c r="DQ158" s="216"/>
      <c r="DR158" s="216"/>
      <c r="DS158" s="216"/>
      <c r="DT158" s="216"/>
      <c r="DU158" s="216"/>
      <c r="DV158" s="216"/>
      <c r="DW158" s="216"/>
      <c r="DX158" s="216"/>
      <c r="DY158" s="216"/>
      <c r="DZ158" s="216"/>
      <c r="EA158" s="216"/>
      <c r="EB158" s="216"/>
      <c r="EC158" s="216"/>
      <c r="ED158" s="216"/>
      <c r="EE158" s="216"/>
      <c r="EF158" s="216"/>
      <c r="EG158" s="216"/>
      <c r="EH158" s="216"/>
      <c r="EI158" s="216"/>
      <c r="EJ158" s="216"/>
      <c r="EK158" s="216"/>
      <c r="EL158" s="216"/>
      <c r="EM158" s="216"/>
      <c r="EN158" s="216"/>
      <c r="EO158" s="216"/>
      <c r="EP158" s="216"/>
      <c r="EQ158" s="216"/>
      <c r="ER158" s="216"/>
      <c r="ES158" s="216"/>
      <c r="ET158" s="216"/>
      <c r="EU158" s="216"/>
      <c r="EV158" s="216"/>
      <c r="EW158" s="216"/>
      <c r="EX158" s="216"/>
      <c r="EY158" s="216"/>
      <c r="EZ158" s="216"/>
      <c r="FA158" s="216"/>
      <c r="FB158" s="216"/>
      <c r="FC158" s="216"/>
      <c r="FD158" s="216"/>
      <c r="FE158" s="216"/>
      <c r="FF158" s="216"/>
      <c r="FG158" s="216"/>
      <c r="FH158" s="216"/>
      <c r="FI158" s="216"/>
      <c r="FJ158" s="216"/>
      <c r="FK158" s="216"/>
      <c r="FL158" s="216"/>
      <c r="FM158" s="216"/>
      <c r="FN158" s="216"/>
      <c r="FO158" s="216"/>
      <c r="FP158" s="216"/>
      <c r="FQ158" s="216"/>
      <c r="FR158" s="216"/>
      <c r="FS158" s="216"/>
      <c r="FT158" s="216"/>
      <c r="FU158" s="216"/>
      <c r="FV158" s="216"/>
      <c r="FW158" s="216"/>
      <c r="FX158" s="216"/>
      <c r="FY158" s="216"/>
      <c r="FZ158" s="216"/>
      <c r="GA158" s="216"/>
      <c r="GB158" s="216"/>
      <c r="GC158" s="216"/>
      <c r="GD158" s="216"/>
      <c r="GE158" s="216"/>
      <c r="GF158" s="216"/>
      <c r="GG158" s="216"/>
      <c r="GH158" s="216"/>
      <c r="GI158" s="216"/>
      <c r="GJ158" s="216"/>
      <c r="GK158" s="216"/>
      <c r="GL158" s="216"/>
      <c r="GM158" s="216"/>
      <c r="GN158" s="216"/>
      <c r="GO158" s="216"/>
      <c r="GP158" s="216"/>
      <c r="GQ158" s="216"/>
      <c r="GR158" s="216"/>
      <c r="GS158" s="216"/>
      <c r="GT158" s="216"/>
      <c r="GU158" s="159" t="s">
        <v>74</v>
      </c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</row>
    <row r="159" spans="1:218" s="10" customFormat="1" ht="12.75" customHeight="1" x14ac:dyDescent="0.2">
      <c r="A159" s="248">
        <v>1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16">
        <v>2</v>
      </c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350">
        <v>3</v>
      </c>
      <c r="GV159" s="350"/>
      <c r="GW159" s="350"/>
      <c r="GX159" s="350"/>
      <c r="GY159" s="350"/>
      <c r="GZ159" s="350"/>
      <c r="HA159" s="350"/>
      <c r="HB159" s="350"/>
      <c r="HC159" s="350"/>
      <c r="HD159" s="350"/>
      <c r="HE159" s="350"/>
      <c r="HF159" s="350"/>
      <c r="HG159" s="350"/>
      <c r="HH159" s="350"/>
      <c r="HI159" s="350"/>
      <c r="HJ159" s="350"/>
    </row>
    <row r="160" spans="1:218" s="20" customFormat="1" ht="37.5" customHeight="1" x14ac:dyDescent="0.25">
      <c r="A160" s="351" t="s">
        <v>113</v>
      </c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  <c r="AS160" s="351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1"/>
      <c r="BF160" s="351"/>
      <c r="BG160" s="351"/>
      <c r="BH160" s="351"/>
      <c r="BI160" s="351"/>
      <c r="BJ160" s="351"/>
      <c r="BK160" s="351"/>
      <c r="BL160" s="351"/>
      <c r="BM160" s="351"/>
      <c r="BN160" s="351"/>
      <c r="BO160" s="351"/>
      <c r="BP160" s="352" t="s">
        <v>332</v>
      </c>
      <c r="BQ160" s="352"/>
      <c r="BR160" s="352"/>
      <c r="BS160" s="352"/>
      <c r="BT160" s="352"/>
      <c r="BU160" s="352"/>
      <c r="BV160" s="352"/>
      <c r="BW160" s="352"/>
      <c r="BX160" s="352"/>
      <c r="BY160" s="352"/>
      <c r="BZ160" s="352"/>
      <c r="CA160" s="352"/>
      <c r="CB160" s="352"/>
      <c r="CC160" s="352"/>
      <c r="CD160" s="352"/>
      <c r="CE160" s="352"/>
      <c r="CF160" s="352"/>
      <c r="CG160" s="352"/>
      <c r="CH160" s="352"/>
      <c r="CI160" s="352"/>
      <c r="CJ160" s="352"/>
      <c r="CK160" s="352"/>
      <c r="CL160" s="352"/>
      <c r="CM160" s="352"/>
      <c r="CN160" s="352"/>
      <c r="CO160" s="352"/>
      <c r="CP160" s="352"/>
      <c r="CQ160" s="352"/>
      <c r="CR160" s="352"/>
      <c r="CS160" s="352"/>
      <c r="CT160" s="352"/>
      <c r="CU160" s="352"/>
      <c r="CV160" s="352"/>
      <c r="CW160" s="352"/>
      <c r="CX160" s="352"/>
      <c r="CY160" s="352"/>
      <c r="CZ160" s="352"/>
      <c r="DA160" s="352"/>
      <c r="DB160" s="352"/>
      <c r="DC160" s="352"/>
      <c r="DD160" s="352"/>
      <c r="DE160" s="352"/>
      <c r="DF160" s="352"/>
      <c r="DG160" s="352"/>
      <c r="DH160" s="352"/>
      <c r="DI160" s="352"/>
      <c r="DJ160" s="352"/>
      <c r="DK160" s="352"/>
      <c r="DL160" s="352"/>
      <c r="DM160" s="352"/>
      <c r="DN160" s="352"/>
      <c r="DO160" s="352"/>
      <c r="DP160" s="352"/>
      <c r="DQ160" s="352"/>
      <c r="DR160" s="352"/>
      <c r="DS160" s="352"/>
      <c r="DT160" s="352"/>
      <c r="DU160" s="352"/>
      <c r="DV160" s="352"/>
      <c r="DW160" s="352"/>
      <c r="DX160" s="352"/>
      <c r="DY160" s="352"/>
      <c r="DZ160" s="352"/>
      <c r="EA160" s="352"/>
      <c r="EB160" s="352"/>
      <c r="EC160" s="352"/>
      <c r="ED160" s="352"/>
      <c r="EE160" s="352"/>
      <c r="EF160" s="352"/>
      <c r="EG160" s="352"/>
      <c r="EH160" s="352"/>
      <c r="EI160" s="352"/>
      <c r="EJ160" s="352"/>
      <c r="EK160" s="352"/>
      <c r="EL160" s="352"/>
      <c r="EM160" s="352"/>
      <c r="EN160" s="352"/>
      <c r="EO160" s="352"/>
      <c r="EP160" s="352"/>
      <c r="EQ160" s="352"/>
      <c r="ER160" s="352"/>
      <c r="ES160" s="352"/>
      <c r="ET160" s="352"/>
      <c r="EU160" s="352"/>
      <c r="EV160" s="352"/>
      <c r="EW160" s="352"/>
      <c r="EX160" s="352"/>
      <c r="EY160" s="352"/>
      <c r="EZ160" s="352"/>
      <c r="FA160" s="352"/>
      <c r="FB160" s="352"/>
      <c r="FC160" s="352"/>
      <c r="FD160" s="352"/>
      <c r="FE160" s="352"/>
      <c r="FF160" s="352"/>
      <c r="FG160" s="352"/>
      <c r="FH160" s="352"/>
      <c r="FI160" s="352"/>
      <c r="FJ160" s="352"/>
      <c r="FK160" s="352"/>
      <c r="FL160" s="352"/>
      <c r="FM160" s="352"/>
      <c r="FN160" s="352"/>
      <c r="FO160" s="352"/>
      <c r="FP160" s="352"/>
      <c r="FQ160" s="352"/>
      <c r="FR160" s="352"/>
      <c r="FS160" s="352"/>
      <c r="FT160" s="352"/>
      <c r="FU160" s="352"/>
      <c r="FV160" s="352"/>
      <c r="FW160" s="352"/>
      <c r="FX160" s="352"/>
      <c r="FY160" s="352"/>
      <c r="FZ160" s="352"/>
      <c r="GA160" s="352"/>
      <c r="GB160" s="352"/>
      <c r="GC160" s="352"/>
      <c r="GD160" s="352"/>
      <c r="GE160" s="352"/>
      <c r="GF160" s="352"/>
      <c r="GG160" s="352"/>
      <c r="GH160" s="352"/>
      <c r="GI160" s="352"/>
      <c r="GJ160" s="352"/>
      <c r="GK160" s="352"/>
      <c r="GL160" s="352"/>
      <c r="GM160" s="352"/>
      <c r="GN160" s="352"/>
      <c r="GO160" s="352"/>
      <c r="GP160" s="352"/>
      <c r="GQ160" s="352"/>
      <c r="GR160" s="352"/>
      <c r="GS160" s="352"/>
      <c r="GT160" s="352"/>
      <c r="GU160" s="353" t="s">
        <v>331</v>
      </c>
      <c r="GV160" s="353"/>
      <c r="GW160" s="353"/>
      <c r="GX160" s="353"/>
      <c r="GY160" s="353"/>
      <c r="GZ160" s="353"/>
      <c r="HA160" s="353"/>
      <c r="HB160" s="353"/>
      <c r="HC160" s="353"/>
      <c r="HD160" s="353"/>
      <c r="HE160" s="353"/>
      <c r="HF160" s="353"/>
      <c r="HG160" s="353"/>
      <c r="HH160" s="353"/>
      <c r="HI160" s="353"/>
      <c r="HJ160" s="353"/>
    </row>
    <row r="161" spans="1:218" s="10" customFormat="1" ht="14.25" customHeight="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</row>
    <row r="162" spans="1:218" ht="12" customHeight="1" x14ac:dyDescent="0.25">
      <c r="A162" s="282" t="s">
        <v>75</v>
      </c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282"/>
      <c r="CK162" s="282"/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82"/>
      <c r="CW162" s="282"/>
      <c r="CX162" s="282"/>
      <c r="CY162" s="282"/>
      <c r="CZ162" s="282"/>
      <c r="DA162" s="282"/>
      <c r="DB162" s="282"/>
      <c r="DC162" s="282"/>
      <c r="DD162" s="282"/>
      <c r="DE162" s="282"/>
      <c r="DF162" s="282"/>
      <c r="DG162" s="282"/>
      <c r="DH162" s="282"/>
      <c r="DI162" s="282"/>
      <c r="DJ162" s="282"/>
      <c r="DK162" s="282"/>
      <c r="DL162" s="282"/>
      <c r="DM162" s="282"/>
      <c r="DN162" s="282"/>
      <c r="DO162" s="282"/>
      <c r="DP162" s="282"/>
      <c r="DQ162" s="282"/>
      <c r="DR162" s="282"/>
      <c r="DS162" s="282"/>
      <c r="DT162" s="282"/>
      <c r="DU162" s="282"/>
      <c r="DV162" s="282"/>
      <c r="DW162" s="282"/>
      <c r="DX162" s="282"/>
      <c r="DY162" s="282"/>
      <c r="DZ162" s="282"/>
      <c r="EA162" s="282"/>
      <c r="EB162" s="282"/>
      <c r="EC162" s="282"/>
      <c r="ED162" s="282"/>
      <c r="EE162" s="282"/>
      <c r="EF162" s="282"/>
      <c r="EG162" s="282"/>
      <c r="EH162" s="282"/>
      <c r="EI162" s="282"/>
      <c r="EJ162" s="282"/>
      <c r="EK162" s="282"/>
      <c r="EL162" s="282"/>
      <c r="EM162" s="282"/>
      <c r="EN162" s="282"/>
      <c r="EO162" s="282"/>
      <c r="EP162" s="282"/>
      <c r="EQ162" s="282"/>
      <c r="ER162" s="282"/>
      <c r="ES162" s="282"/>
      <c r="ET162" s="282"/>
      <c r="EU162" s="282"/>
      <c r="EV162" s="282"/>
      <c r="EW162" s="282"/>
      <c r="EX162" s="282"/>
      <c r="EY162" s="282"/>
      <c r="EZ162" s="282"/>
      <c r="FA162" s="282"/>
      <c r="FB162" s="282"/>
      <c r="FC162" s="282"/>
      <c r="FD162" s="282"/>
      <c r="FE162" s="282"/>
      <c r="FF162" s="282"/>
      <c r="FG162" s="282"/>
      <c r="FH162" s="282"/>
      <c r="FI162" s="282"/>
      <c r="FJ162" s="282"/>
      <c r="FK162" s="282"/>
      <c r="FL162" s="282"/>
      <c r="FM162" s="282"/>
      <c r="FN162" s="282"/>
      <c r="FO162" s="282"/>
      <c r="FP162" s="282"/>
      <c r="FQ162" s="282"/>
      <c r="FR162" s="282"/>
      <c r="FS162" s="282"/>
      <c r="FT162" s="282"/>
      <c r="FU162" s="282"/>
      <c r="FV162" s="282"/>
      <c r="FW162" s="282"/>
      <c r="FX162" s="282"/>
      <c r="FY162" s="282"/>
      <c r="FZ162" s="282"/>
      <c r="GA162" s="282"/>
      <c r="GB162" s="282"/>
      <c r="GC162" s="282"/>
      <c r="GD162" s="282"/>
      <c r="GE162" s="282"/>
      <c r="GF162" s="282"/>
      <c r="GG162" s="282"/>
      <c r="GH162" s="282"/>
      <c r="GI162" s="282"/>
      <c r="GJ162" s="282"/>
      <c r="GK162" s="282"/>
      <c r="GL162" s="282"/>
      <c r="GM162" s="282"/>
      <c r="GN162" s="282"/>
      <c r="GO162" s="282"/>
      <c r="GP162" s="282"/>
      <c r="GQ162" s="282"/>
      <c r="GR162" s="282"/>
      <c r="GS162" s="282"/>
      <c r="GT162" s="282"/>
      <c r="GU162" s="282"/>
      <c r="GV162" s="282"/>
      <c r="GW162" s="282"/>
      <c r="GX162" s="282"/>
      <c r="GY162" s="282"/>
      <c r="GZ162" s="282"/>
      <c r="HA162" s="282"/>
      <c r="HB162" s="282"/>
      <c r="HC162" s="282"/>
      <c r="HD162" s="282"/>
      <c r="HE162" s="282"/>
      <c r="HF162" s="282"/>
      <c r="HG162" s="282"/>
      <c r="HH162" s="282"/>
      <c r="HI162" s="282"/>
    </row>
    <row r="163" spans="1:218" ht="12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8" ht="12" customHeight="1" x14ac:dyDescent="0.25">
      <c r="A164" s="223" t="s">
        <v>24</v>
      </c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49" t="s">
        <v>102</v>
      </c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9"/>
      <c r="DJ164" s="249"/>
      <c r="DK164" s="249"/>
      <c r="DL164" s="249"/>
      <c r="DM164" s="249"/>
      <c r="DN164" s="249"/>
      <c r="DO164" s="249"/>
      <c r="DP164" s="249"/>
      <c r="DQ164" s="249"/>
      <c r="DR164" s="249"/>
      <c r="DS164" s="249"/>
      <c r="DT164" s="249"/>
      <c r="DU164" s="249"/>
      <c r="DV164" s="249"/>
      <c r="DW164" s="249"/>
      <c r="DX164" s="249"/>
      <c r="DY164" s="249"/>
      <c r="DZ164" s="249"/>
      <c r="EA164" s="249"/>
      <c r="EB164" s="249"/>
      <c r="EC164" s="249"/>
      <c r="ED164" s="249"/>
      <c r="EE164" s="249"/>
      <c r="EF164" s="249"/>
      <c r="EG164" s="249"/>
      <c r="EH164" s="249"/>
      <c r="EI164" s="249"/>
      <c r="EJ164" s="249"/>
      <c r="EK164" s="249"/>
      <c r="EL164" s="249"/>
      <c r="EM164" s="249"/>
      <c r="EN164" s="249"/>
      <c r="EO164" s="249"/>
      <c r="EP164" s="249"/>
      <c r="EQ164" s="249"/>
      <c r="ER164" s="249"/>
      <c r="ES164" s="249"/>
      <c r="ET164" s="249"/>
      <c r="EU164" s="249"/>
      <c r="EV164" s="249"/>
      <c r="EW164" s="249"/>
      <c r="EX164" s="249"/>
      <c r="EY164" s="249"/>
      <c r="EZ164" s="249"/>
      <c r="FA164" s="249"/>
      <c r="FB164" s="249"/>
      <c r="FC164" s="249"/>
      <c r="FD164" s="249"/>
      <c r="FE164" s="249"/>
      <c r="FF164" s="249"/>
      <c r="FG164" s="249"/>
      <c r="FH164" s="249"/>
      <c r="FI164" s="249"/>
      <c r="FJ164" s="249"/>
      <c r="FK164" s="249"/>
      <c r="FL164" s="249"/>
      <c r="FM164" s="249"/>
      <c r="FN164" s="249"/>
      <c r="FO164" s="249"/>
      <c r="FP164" s="250" t="s">
        <v>142</v>
      </c>
      <c r="FQ164" s="250"/>
      <c r="FR164" s="250"/>
      <c r="FS164" s="250"/>
      <c r="FT164" s="250"/>
      <c r="FU164" s="250"/>
      <c r="FV164" s="250"/>
      <c r="FW164" s="250"/>
      <c r="FX164" s="250"/>
      <c r="FY164" s="250"/>
      <c r="FZ164" s="250"/>
      <c r="GA164" s="250"/>
      <c r="GB164" s="250"/>
      <c r="GC164" s="250"/>
      <c r="GD164" s="250"/>
      <c r="GE164" s="250"/>
      <c r="GF164" s="250"/>
      <c r="GG164" s="250"/>
      <c r="GH164" s="250"/>
      <c r="GI164" s="250"/>
      <c r="GJ164" s="250"/>
      <c r="GK164" s="250"/>
      <c r="GL164" s="250"/>
      <c r="GM164" s="250"/>
      <c r="GN164" s="250"/>
      <c r="GO164" s="250"/>
      <c r="GP164" s="250"/>
      <c r="GQ164" s="250"/>
      <c r="GR164" s="250"/>
      <c r="GS164" s="250"/>
      <c r="GT164" s="250"/>
      <c r="GU164" s="250"/>
      <c r="GV164" s="250"/>
      <c r="GW164" s="250"/>
      <c r="GX164" s="250"/>
      <c r="GY164" s="250"/>
      <c r="GZ164" s="251"/>
      <c r="HA164" s="252" t="s">
        <v>223</v>
      </c>
      <c r="HB164" s="252"/>
      <c r="HC164" s="252"/>
      <c r="HD164" s="252"/>
      <c r="HE164" s="252"/>
      <c r="HF164" s="252"/>
      <c r="HG164" s="252"/>
      <c r="HH164" s="252"/>
      <c r="HI164" s="252"/>
    </row>
    <row r="165" spans="1:218" ht="12" customHeight="1" x14ac:dyDescent="0.25">
      <c r="A165" s="253" t="s">
        <v>25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68" t="s">
        <v>26</v>
      </c>
      <c r="BI165" s="268"/>
      <c r="BJ165" s="268"/>
      <c r="BK165" s="268"/>
      <c r="BL165" s="268"/>
      <c r="BM165" s="268"/>
      <c r="BN165" s="268"/>
      <c r="BO165" s="268"/>
      <c r="BP165" s="268"/>
      <c r="BQ165" s="268"/>
      <c r="BR165" s="268"/>
      <c r="BS165" s="268"/>
      <c r="BT165" s="268"/>
      <c r="BU165" s="268"/>
      <c r="BV165" s="268"/>
      <c r="BW165" s="268"/>
      <c r="BX165" s="268"/>
      <c r="BY165" s="268"/>
      <c r="BZ165" s="268"/>
      <c r="CA165" s="268"/>
      <c r="CB165" s="268"/>
      <c r="CC165" s="268"/>
      <c r="CD165" s="268"/>
      <c r="CE165" s="268"/>
      <c r="CF165" s="268"/>
      <c r="CG165" s="268"/>
      <c r="CH165" s="268"/>
      <c r="CI165" s="268"/>
      <c r="CJ165" s="268"/>
      <c r="CK165" s="268"/>
      <c r="CL165" s="268"/>
      <c r="CM165" s="268"/>
      <c r="CN165" s="268"/>
      <c r="CO165" s="268"/>
      <c r="CP165" s="268"/>
      <c r="CQ165" s="268"/>
      <c r="CR165" s="268"/>
      <c r="CS165" s="268"/>
      <c r="CT165" s="268"/>
      <c r="CU165" s="268"/>
      <c r="CV165" s="268"/>
      <c r="CW165" s="268"/>
      <c r="CX165" s="268"/>
      <c r="CY165" s="268"/>
      <c r="CZ165" s="268"/>
      <c r="DA165" s="268"/>
      <c r="DB165" s="268"/>
      <c r="DC165" s="268"/>
      <c r="DD165" s="268"/>
      <c r="DE165" s="268"/>
      <c r="DF165" s="268"/>
      <c r="DG165" s="268"/>
      <c r="DH165" s="268"/>
      <c r="DI165" s="268"/>
      <c r="DJ165" s="268"/>
      <c r="DK165" s="268"/>
      <c r="DL165" s="268"/>
      <c r="DM165" s="268"/>
      <c r="DN165" s="268"/>
      <c r="DO165" s="268"/>
      <c r="DP165" s="268"/>
      <c r="DQ165" s="268"/>
      <c r="DR165" s="268"/>
      <c r="DS165" s="268"/>
      <c r="DT165" s="268"/>
      <c r="DU165" s="268"/>
      <c r="DV165" s="268"/>
      <c r="DW165" s="268"/>
      <c r="DX165" s="268"/>
      <c r="DY165" s="268"/>
      <c r="DZ165" s="268"/>
      <c r="EA165" s="268"/>
      <c r="EB165" s="268"/>
      <c r="EC165" s="268"/>
      <c r="ED165" s="268"/>
      <c r="EE165" s="268"/>
      <c r="EF165" s="268"/>
      <c r="EG165" s="268"/>
      <c r="EH165" s="268"/>
      <c r="EI165" s="268"/>
      <c r="EJ165" s="268"/>
      <c r="EK165" s="268"/>
      <c r="EL165" s="268"/>
      <c r="EM165" s="268"/>
      <c r="EN165" s="268"/>
      <c r="EO165" s="268"/>
      <c r="EP165" s="268"/>
      <c r="EQ165" s="268"/>
      <c r="ER165" s="268"/>
      <c r="ES165" s="268"/>
      <c r="ET165" s="268"/>
      <c r="EU165" s="268"/>
      <c r="EV165" s="268"/>
      <c r="EW165" s="268"/>
      <c r="EX165" s="268"/>
      <c r="EY165" s="268"/>
      <c r="EZ165" s="268"/>
      <c r="FA165" s="268"/>
      <c r="FB165" s="268"/>
      <c r="FC165" s="268"/>
      <c r="FD165" s="268"/>
      <c r="FE165" s="268"/>
      <c r="FF165" s="268"/>
      <c r="FG165" s="268"/>
      <c r="FH165" s="268"/>
      <c r="FI165" s="268"/>
      <c r="FJ165" s="268"/>
      <c r="FK165" s="268"/>
      <c r="FL165" s="268"/>
      <c r="FM165" s="268"/>
      <c r="FN165" s="268"/>
      <c r="FO165" s="268"/>
      <c r="FP165" s="250" t="s">
        <v>110</v>
      </c>
      <c r="FQ165" s="250"/>
      <c r="FR165" s="250"/>
      <c r="FS165" s="250"/>
      <c r="FT165" s="250"/>
      <c r="FU165" s="250"/>
      <c r="FV165" s="250"/>
      <c r="FW165" s="250"/>
      <c r="FX165" s="250"/>
      <c r="FY165" s="250"/>
      <c r="FZ165" s="250"/>
      <c r="GA165" s="250"/>
      <c r="GB165" s="250"/>
      <c r="GC165" s="250"/>
      <c r="GD165" s="250"/>
      <c r="GE165" s="250"/>
      <c r="GF165" s="250"/>
      <c r="GG165" s="250"/>
      <c r="GH165" s="250"/>
      <c r="GI165" s="250"/>
      <c r="GJ165" s="250"/>
      <c r="GK165" s="250"/>
      <c r="GL165" s="250"/>
      <c r="GM165" s="250"/>
      <c r="GN165" s="250"/>
      <c r="GO165" s="250"/>
      <c r="GP165" s="250"/>
      <c r="GQ165" s="250"/>
      <c r="GR165" s="250"/>
      <c r="GS165" s="250"/>
      <c r="GT165" s="250"/>
      <c r="GU165" s="250"/>
      <c r="GV165" s="250"/>
      <c r="GW165" s="250"/>
      <c r="GX165" s="250"/>
      <c r="GY165" s="250"/>
      <c r="GZ165" s="251"/>
      <c r="HA165" s="252"/>
      <c r="HB165" s="252"/>
      <c r="HC165" s="252"/>
      <c r="HD165" s="252"/>
      <c r="HE165" s="252"/>
      <c r="HF165" s="252"/>
      <c r="HG165" s="252"/>
      <c r="HH165" s="252"/>
      <c r="HI165" s="252"/>
    </row>
    <row r="166" spans="1:218" ht="12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250" t="s">
        <v>109</v>
      </c>
      <c r="FQ166" s="250"/>
      <c r="FR166" s="250"/>
      <c r="FS166" s="250"/>
      <c r="FT166" s="250"/>
      <c r="FU166" s="250"/>
      <c r="FV166" s="250"/>
      <c r="FW166" s="250"/>
      <c r="FX166" s="250"/>
      <c r="FY166" s="250"/>
      <c r="FZ166" s="250"/>
      <c r="GA166" s="250"/>
      <c r="GB166" s="250"/>
      <c r="GC166" s="250"/>
      <c r="GD166" s="250"/>
      <c r="GE166" s="250"/>
      <c r="GF166" s="250"/>
      <c r="GG166" s="250"/>
      <c r="GH166" s="250"/>
      <c r="GI166" s="250"/>
      <c r="GJ166" s="250"/>
      <c r="GK166" s="250"/>
      <c r="GL166" s="250"/>
      <c r="GM166" s="250"/>
      <c r="GN166" s="250"/>
      <c r="GO166" s="250"/>
      <c r="GP166" s="250"/>
      <c r="GQ166" s="250"/>
      <c r="GR166" s="250"/>
      <c r="GS166" s="250"/>
      <c r="GT166" s="250"/>
      <c r="GU166" s="250"/>
      <c r="GV166" s="250"/>
      <c r="GW166" s="250"/>
      <c r="GX166" s="250"/>
      <c r="GY166" s="250"/>
      <c r="GZ166" s="251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8" ht="12" customHeight="1" x14ac:dyDescent="0.25">
      <c r="A167" s="7" t="s">
        <v>27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8" ht="12" customHeight="1" x14ac:dyDescent="0.25">
      <c r="A168" s="7" t="s">
        <v>28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8" ht="12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8" ht="12" customHeight="1" x14ac:dyDescent="0.25">
      <c r="A170" s="258" t="s">
        <v>29</v>
      </c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60"/>
      <c r="Z170" s="258" t="s">
        <v>30</v>
      </c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60"/>
      <c r="BS170" s="258" t="s">
        <v>31</v>
      </c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60"/>
      <c r="CH170" s="218" t="s">
        <v>32</v>
      </c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19"/>
      <c r="EZ170" s="219"/>
      <c r="FA170" s="219"/>
      <c r="FB170" s="219"/>
      <c r="FC170" s="219"/>
      <c r="FD170" s="219"/>
      <c r="FE170" s="219"/>
      <c r="FF170" s="219"/>
      <c r="FG170" s="219"/>
      <c r="FH170" s="219"/>
      <c r="FI170" s="219"/>
      <c r="FJ170" s="219"/>
      <c r="FK170" s="219"/>
      <c r="FL170" s="219"/>
      <c r="FM170" s="219"/>
      <c r="FN170" s="219"/>
      <c r="FO170" s="219"/>
      <c r="FP170" s="219"/>
      <c r="FQ170" s="219"/>
      <c r="FR170" s="219"/>
      <c r="FS170" s="219"/>
      <c r="FT170" s="220"/>
      <c r="FU170" s="218" t="s">
        <v>33</v>
      </c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219"/>
      <c r="GY170" s="219"/>
      <c r="GZ170" s="219"/>
      <c r="HA170" s="219"/>
      <c r="HB170" s="219"/>
      <c r="HC170" s="219"/>
      <c r="HD170" s="219"/>
      <c r="HE170" s="219"/>
      <c r="HF170" s="219"/>
      <c r="HG170" s="220"/>
      <c r="HH170" s="6"/>
      <c r="HI170" s="6"/>
    </row>
    <row r="171" spans="1:218" ht="12" customHeight="1" x14ac:dyDescent="0.25">
      <c r="A171" s="269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1"/>
      <c r="Z171" s="269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1"/>
      <c r="BS171" s="269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270"/>
      <c r="CD171" s="270"/>
      <c r="CE171" s="270"/>
      <c r="CF171" s="270"/>
      <c r="CG171" s="271"/>
      <c r="CH171" s="258" t="s">
        <v>34</v>
      </c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  <c r="EJ171" s="259"/>
      <c r="EK171" s="259"/>
      <c r="EL171" s="259"/>
      <c r="EM171" s="259"/>
      <c r="EN171" s="259"/>
      <c r="EO171" s="259"/>
      <c r="EP171" s="259"/>
      <c r="EQ171" s="259"/>
      <c r="ER171" s="259"/>
      <c r="ES171" s="259"/>
      <c r="ET171" s="259"/>
      <c r="EU171" s="259"/>
      <c r="EV171" s="259"/>
      <c r="EW171" s="259"/>
      <c r="EX171" s="259"/>
      <c r="EY171" s="259"/>
      <c r="EZ171" s="259"/>
      <c r="FA171" s="259"/>
      <c r="FB171" s="260"/>
      <c r="FC171" s="258" t="s">
        <v>35</v>
      </c>
      <c r="FD171" s="259"/>
      <c r="FE171" s="259"/>
      <c r="FF171" s="259"/>
      <c r="FG171" s="259"/>
      <c r="FH171" s="259"/>
      <c r="FI171" s="259"/>
      <c r="FJ171" s="259"/>
      <c r="FK171" s="259"/>
      <c r="FL171" s="259"/>
      <c r="FM171" s="259"/>
      <c r="FN171" s="259"/>
      <c r="FO171" s="259"/>
      <c r="FP171" s="259"/>
      <c r="FQ171" s="259"/>
      <c r="FR171" s="259"/>
      <c r="FS171" s="259"/>
      <c r="FT171" s="260"/>
      <c r="FU171" s="241">
        <v>20</v>
      </c>
      <c r="FV171" s="242"/>
      <c r="FW171" s="242"/>
      <c r="FX171" s="242"/>
      <c r="FY171" s="243" t="s">
        <v>327</v>
      </c>
      <c r="FZ171" s="243"/>
      <c r="GA171" s="243"/>
      <c r="GB171" s="243"/>
      <c r="GC171" s="264" t="s">
        <v>36</v>
      </c>
      <c r="GD171" s="264"/>
      <c r="GE171" s="264"/>
      <c r="GF171" s="264"/>
      <c r="GG171" s="265"/>
      <c r="GH171" s="241">
        <v>20</v>
      </c>
      <c r="GI171" s="242"/>
      <c r="GJ171" s="242"/>
      <c r="GK171" s="242"/>
      <c r="GL171" s="243" t="s">
        <v>336</v>
      </c>
      <c r="GM171" s="243"/>
      <c r="GN171" s="243"/>
      <c r="GO171" s="243"/>
      <c r="GP171" s="264" t="s">
        <v>36</v>
      </c>
      <c r="GQ171" s="264"/>
      <c r="GR171" s="264"/>
      <c r="GS171" s="264"/>
      <c r="GT171" s="265"/>
      <c r="GU171" s="241">
        <v>20</v>
      </c>
      <c r="GV171" s="242"/>
      <c r="GW171" s="242"/>
      <c r="GX171" s="242"/>
      <c r="GY171" s="243" t="s">
        <v>346</v>
      </c>
      <c r="GZ171" s="243"/>
      <c r="HA171" s="243"/>
      <c r="HB171" s="243"/>
      <c r="HC171" s="264" t="s">
        <v>36</v>
      </c>
      <c r="HD171" s="264"/>
      <c r="HE171" s="264"/>
      <c r="HF171" s="264"/>
      <c r="HG171" s="265"/>
      <c r="HH171" s="6"/>
      <c r="HI171" s="6"/>
    </row>
    <row r="172" spans="1:218" ht="12" customHeight="1" x14ac:dyDescent="0.25">
      <c r="A172" s="269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1"/>
      <c r="Z172" s="261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  <c r="BA172" s="262"/>
      <c r="BB172" s="262"/>
      <c r="BC172" s="262"/>
      <c r="BD172" s="262"/>
      <c r="BE172" s="262"/>
      <c r="BF172" s="262"/>
      <c r="BG172" s="262"/>
      <c r="BH172" s="262"/>
      <c r="BI172" s="262"/>
      <c r="BJ172" s="262"/>
      <c r="BK172" s="262"/>
      <c r="BL172" s="262"/>
      <c r="BM172" s="262"/>
      <c r="BN172" s="262"/>
      <c r="BO172" s="262"/>
      <c r="BP172" s="262"/>
      <c r="BQ172" s="262"/>
      <c r="BR172" s="263"/>
      <c r="BS172" s="261"/>
      <c r="BT172" s="262"/>
      <c r="BU172" s="262"/>
      <c r="BV172" s="262"/>
      <c r="BW172" s="262"/>
      <c r="BX172" s="262"/>
      <c r="BY172" s="262"/>
      <c r="BZ172" s="262"/>
      <c r="CA172" s="262"/>
      <c r="CB172" s="262"/>
      <c r="CC172" s="262"/>
      <c r="CD172" s="262"/>
      <c r="CE172" s="262"/>
      <c r="CF172" s="262"/>
      <c r="CG172" s="263"/>
      <c r="CH172" s="269"/>
      <c r="CI172" s="270"/>
      <c r="CJ172" s="270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DI172" s="270"/>
      <c r="DJ172" s="270"/>
      <c r="DK172" s="270"/>
      <c r="DL172" s="270"/>
      <c r="DM172" s="270"/>
      <c r="DN172" s="270"/>
      <c r="DO172" s="270"/>
      <c r="DP172" s="270"/>
      <c r="DQ172" s="270"/>
      <c r="DR172" s="270"/>
      <c r="DS172" s="270"/>
      <c r="DT172" s="270"/>
      <c r="DU172" s="270"/>
      <c r="DV172" s="270"/>
      <c r="DW172" s="270"/>
      <c r="DX172" s="270"/>
      <c r="DY172" s="270"/>
      <c r="DZ172" s="270"/>
      <c r="EA172" s="270"/>
      <c r="EB172" s="270"/>
      <c r="EC172" s="270"/>
      <c r="ED172" s="270"/>
      <c r="EE172" s="270"/>
      <c r="EF172" s="270"/>
      <c r="EG172" s="270"/>
      <c r="EH172" s="270"/>
      <c r="EI172" s="270"/>
      <c r="EJ172" s="270"/>
      <c r="EK172" s="270"/>
      <c r="EL172" s="270"/>
      <c r="EM172" s="270"/>
      <c r="EN172" s="270"/>
      <c r="EO172" s="270"/>
      <c r="EP172" s="270"/>
      <c r="EQ172" s="270"/>
      <c r="ER172" s="270"/>
      <c r="ES172" s="270"/>
      <c r="ET172" s="270"/>
      <c r="EU172" s="270"/>
      <c r="EV172" s="270"/>
      <c r="EW172" s="270"/>
      <c r="EX172" s="270"/>
      <c r="EY172" s="270"/>
      <c r="EZ172" s="270"/>
      <c r="FA172" s="270"/>
      <c r="FB172" s="271"/>
      <c r="FC172" s="261"/>
      <c r="FD172" s="262"/>
      <c r="FE172" s="262"/>
      <c r="FF172" s="262"/>
      <c r="FG172" s="262"/>
      <c r="FH172" s="262"/>
      <c r="FI172" s="262"/>
      <c r="FJ172" s="262"/>
      <c r="FK172" s="262"/>
      <c r="FL172" s="262"/>
      <c r="FM172" s="262"/>
      <c r="FN172" s="262"/>
      <c r="FO172" s="262"/>
      <c r="FP172" s="262"/>
      <c r="FQ172" s="262"/>
      <c r="FR172" s="262"/>
      <c r="FS172" s="262"/>
      <c r="FT172" s="263"/>
      <c r="FU172" s="212" t="s">
        <v>37</v>
      </c>
      <c r="FV172" s="213"/>
      <c r="FW172" s="213"/>
      <c r="FX172" s="213"/>
      <c r="FY172" s="213"/>
      <c r="FZ172" s="213"/>
      <c r="GA172" s="213"/>
      <c r="GB172" s="213"/>
      <c r="GC172" s="213"/>
      <c r="GD172" s="213"/>
      <c r="GE172" s="213"/>
      <c r="GF172" s="213"/>
      <c r="GG172" s="297"/>
      <c r="GH172" s="212" t="s">
        <v>38</v>
      </c>
      <c r="GI172" s="213"/>
      <c r="GJ172" s="213"/>
      <c r="GK172" s="213"/>
      <c r="GL172" s="213"/>
      <c r="GM172" s="213"/>
      <c r="GN172" s="213"/>
      <c r="GO172" s="213"/>
      <c r="GP172" s="213"/>
      <c r="GQ172" s="213"/>
      <c r="GR172" s="213"/>
      <c r="GS172" s="213"/>
      <c r="GT172" s="297"/>
      <c r="GU172" s="212" t="s">
        <v>39</v>
      </c>
      <c r="GV172" s="213"/>
      <c r="GW172" s="213"/>
      <c r="GX172" s="213"/>
      <c r="GY172" s="213"/>
      <c r="GZ172" s="213"/>
      <c r="HA172" s="213"/>
      <c r="HB172" s="213"/>
      <c r="HC172" s="213"/>
      <c r="HD172" s="213"/>
      <c r="HE172" s="213"/>
      <c r="HF172" s="213"/>
      <c r="HG172" s="297"/>
      <c r="HH172" s="6"/>
      <c r="HI172" s="6"/>
    </row>
    <row r="173" spans="1:218" ht="12" customHeight="1" x14ac:dyDescent="0.25">
      <c r="A173" s="269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13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4"/>
      <c r="AO173" s="13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4"/>
      <c r="BD173" s="13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4"/>
      <c r="BS173" s="15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4"/>
      <c r="CH173" s="269"/>
      <c r="CI173" s="270"/>
      <c r="CJ173" s="270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DI173" s="270"/>
      <c r="DJ173" s="270"/>
      <c r="DK173" s="270"/>
      <c r="DL173" s="270"/>
      <c r="DM173" s="270"/>
      <c r="DN173" s="270"/>
      <c r="DO173" s="270"/>
      <c r="DP173" s="270"/>
      <c r="DQ173" s="270"/>
      <c r="DR173" s="270"/>
      <c r="DS173" s="270"/>
      <c r="DT173" s="270"/>
      <c r="DU173" s="270"/>
      <c r="DV173" s="270"/>
      <c r="DW173" s="270"/>
      <c r="DX173" s="270"/>
      <c r="DY173" s="270"/>
      <c r="DZ173" s="270"/>
      <c r="EA173" s="270"/>
      <c r="EB173" s="270"/>
      <c r="EC173" s="270"/>
      <c r="ED173" s="270"/>
      <c r="EE173" s="270"/>
      <c r="EF173" s="270"/>
      <c r="EG173" s="270"/>
      <c r="EH173" s="270"/>
      <c r="EI173" s="270"/>
      <c r="EJ173" s="270"/>
      <c r="EK173" s="270"/>
      <c r="EL173" s="270"/>
      <c r="EM173" s="270"/>
      <c r="EN173" s="270"/>
      <c r="EO173" s="270"/>
      <c r="EP173" s="270"/>
      <c r="EQ173" s="270"/>
      <c r="ER173" s="270"/>
      <c r="ES173" s="270"/>
      <c r="ET173" s="270"/>
      <c r="EU173" s="270"/>
      <c r="EV173" s="270"/>
      <c r="EW173" s="270"/>
      <c r="EX173" s="270"/>
      <c r="EY173" s="270"/>
      <c r="EZ173" s="270"/>
      <c r="FA173" s="270"/>
      <c r="FB173" s="271"/>
      <c r="FC173" s="258" t="s">
        <v>56</v>
      </c>
      <c r="FD173" s="259"/>
      <c r="FE173" s="259"/>
      <c r="FF173" s="259"/>
      <c r="FG173" s="259"/>
      <c r="FH173" s="259"/>
      <c r="FI173" s="259"/>
      <c r="FJ173" s="259"/>
      <c r="FK173" s="259"/>
      <c r="FL173" s="259"/>
      <c r="FM173" s="260"/>
      <c r="FN173" s="258" t="s">
        <v>41</v>
      </c>
      <c r="FO173" s="259"/>
      <c r="FP173" s="259"/>
      <c r="FQ173" s="259"/>
      <c r="FR173" s="259"/>
      <c r="FS173" s="259"/>
      <c r="FT173" s="260"/>
      <c r="FU173" s="212"/>
      <c r="FV173" s="213"/>
      <c r="FW173" s="213"/>
      <c r="FX173" s="213"/>
      <c r="FY173" s="213"/>
      <c r="FZ173" s="213"/>
      <c r="GA173" s="213"/>
      <c r="GB173" s="213"/>
      <c r="GC173" s="213"/>
      <c r="GD173" s="213"/>
      <c r="GE173" s="213"/>
      <c r="GF173" s="213"/>
      <c r="GG173" s="297"/>
      <c r="GH173" s="212"/>
      <c r="GI173" s="213"/>
      <c r="GJ173" s="213"/>
      <c r="GK173" s="213"/>
      <c r="GL173" s="213"/>
      <c r="GM173" s="213"/>
      <c r="GN173" s="213"/>
      <c r="GO173" s="213"/>
      <c r="GP173" s="213"/>
      <c r="GQ173" s="213"/>
      <c r="GR173" s="213"/>
      <c r="GS173" s="213"/>
      <c r="GT173" s="297"/>
      <c r="GU173" s="212"/>
      <c r="GV173" s="213"/>
      <c r="GW173" s="213"/>
      <c r="GX173" s="213"/>
      <c r="GY173" s="213"/>
      <c r="GZ173" s="213"/>
      <c r="HA173" s="213"/>
      <c r="HB173" s="213"/>
      <c r="HC173" s="213"/>
      <c r="HD173" s="213"/>
      <c r="HE173" s="213"/>
      <c r="HF173" s="213"/>
      <c r="HG173" s="297"/>
      <c r="HH173" s="6"/>
      <c r="HI173" s="6"/>
    </row>
    <row r="174" spans="1:218" ht="12" customHeight="1" x14ac:dyDescent="0.25">
      <c r="A174" s="261"/>
      <c r="B174" s="26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3"/>
      <c r="Z174" s="214" t="s">
        <v>42</v>
      </c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98"/>
      <c r="AO174" s="214" t="s">
        <v>42</v>
      </c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98"/>
      <c r="BD174" s="214" t="s">
        <v>42</v>
      </c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98"/>
      <c r="BS174" s="214" t="s">
        <v>42</v>
      </c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98"/>
      <c r="CH174" s="261"/>
      <c r="CI174" s="262"/>
      <c r="CJ174" s="262"/>
      <c r="CK174" s="262"/>
      <c r="CL174" s="262"/>
      <c r="CM174" s="262"/>
      <c r="CN174" s="262"/>
      <c r="CO174" s="262"/>
      <c r="CP174" s="262"/>
      <c r="CQ174" s="262"/>
      <c r="CR174" s="262"/>
      <c r="CS174" s="262"/>
      <c r="CT174" s="262"/>
      <c r="CU174" s="262"/>
      <c r="CV174" s="262"/>
      <c r="CW174" s="262"/>
      <c r="CX174" s="262"/>
      <c r="CY174" s="262"/>
      <c r="CZ174" s="262"/>
      <c r="DA174" s="262"/>
      <c r="DB174" s="262"/>
      <c r="DC174" s="262"/>
      <c r="DD174" s="262"/>
      <c r="DE174" s="262"/>
      <c r="DF174" s="262"/>
      <c r="DG174" s="262"/>
      <c r="DH174" s="262"/>
      <c r="DI174" s="262"/>
      <c r="DJ174" s="262"/>
      <c r="DK174" s="262"/>
      <c r="DL174" s="262"/>
      <c r="DM174" s="262"/>
      <c r="DN174" s="262"/>
      <c r="DO174" s="262"/>
      <c r="DP174" s="262"/>
      <c r="DQ174" s="262"/>
      <c r="DR174" s="262"/>
      <c r="DS174" s="262"/>
      <c r="DT174" s="262"/>
      <c r="DU174" s="262"/>
      <c r="DV174" s="262"/>
      <c r="DW174" s="262"/>
      <c r="DX174" s="262"/>
      <c r="DY174" s="262"/>
      <c r="DZ174" s="262"/>
      <c r="EA174" s="262"/>
      <c r="EB174" s="262"/>
      <c r="EC174" s="262"/>
      <c r="ED174" s="262"/>
      <c r="EE174" s="262"/>
      <c r="EF174" s="262"/>
      <c r="EG174" s="262"/>
      <c r="EH174" s="262"/>
      <c r="EI174" s="262"/>
      <c r="EJ174" s="262"/>
      <c r="EK174" s="262"/>
      <c r="EL174" s="262"/>
      <c r="EM174" s="262"/>
      <c r="EN174" s="262"/>
      <c r="EO174" s="262"/>
      <c r="EP174" s="262"/>
      <c r="EQ174" s="262"/>
      <c r="ER174" s="262"/>
      <c r="ES174" s="262"/>
      <c r="ET174" s="262"/>
      <c r="EU174" s="262"/>
      <c r="EV174" s="262"/>
      <c r="EW174" s="262"/>
      <c r="EX174" s="262"/>
      <c r="EY174" s="262"/>
      <c r="EZ174" s="262"/>
      <c r="FA174" s="262"/>
      <c r="FB174" s="263"/>
      <c r="FC174" s="261"/>
      <c r="FD174" s="262"/>
      <c r="FE174" s="262"/>
      <c r="FF174" s="262"/>
      <c r="FG174" s="262"/>
      <c r="FH174" s="262"/>
      <c r="FI174" s="262"/>
      <c r="FJ174" s="262"/>
      <c r="FK174" s="262"/>
      <c r="FL174" s="262"/>
      <c r="FM174" s="263"/>
      <c r="FN174" s="261"/>
      <c r="FO174" s="262"/>
      <c r="FP174" s="262"/>
      <c r="FQ174" s="262"/>
      <c r="FR174" s="262"/>
      <c r="FS174" s="262"/>
      <c r="FT174" s="263"/>
      <c r="FU174" s="214"/>
      <c r="FV174" s="215"/>
      <c r="FW174" s="215"/>
      <c r="FX174" s="215"/>
      <c r="FY174" s="215"/>
      <c r="FZ174" s="215"/>
      <c r="GA174" s="215"/>
      <c r="GB174" s="215"/>
      <c r="GC174" s="215"/>
      <c r="GD174" s="215"/>
      <c r="GE174" s="215"/>
      <c r="GF174" s="215"/>
      <c r="GG174" s="298"/>
      <c r="GH174" s="214"/>
      <c r="GI174" s="215"/>
      <c r="GJ174" s="215"/>
      <c r="GK174" s="215"/>
      <c r="GL174" s="215"/>
      <c r="GM174" s="215"/>
      <c r="GN174" s="215"/>
      <c r="GO174" s="215"/>
      <c r="GP174" s="215"/>
      <c r="GQ174" s="215"/>
      <c r="GR174" s="215"/>
      <c r="GS174" s="215"/>
      <c r="GT174" s="298"/>
      <c r="GU174" s="214"/>
      <c r="GV174" s="215"/>
      <c r="GW174" s="215"/>
      <c r="GX174" s="215"/>
      <c r="GY174" s="215"/>
      <c r="GZ174" s="215"/>
      <c r="HA174" s="215"/>
      <c r="HB174" s="215"/>
      <c r="HC174" s="215"/>
      <c r="HD174" s="215"/>
      <c r="HE174" s="215"/>
      <c r="HF174" s="215"/>
      <c r="HG174" s="298"/>
      <c r="HH174" s="6"/>
      <c r="HI174" s="6"/>
    </row>
    <row r="175" spans="1:218" ht="12.75" customHeight="1" x14ac:dyDescent="0.25">
      <c r="A175" s="245">
        <v>1</v>
      </c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7"/>
      <c r="Z175" s="245">
        <v>2</v>
      </c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7"/>
      <c r="AO175" s="245">
        <v>3</v>
      </c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7"/>
      <c r="BD175" s="245">
        <v>4</v>
      </c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7"/>
      <c r="BS175" s="245">
        <v>5</v>
      </c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7"/>
      <c r="CH175" s="245">
        <v>6</v>
      </c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6"/>
      <c r="ER175" s="246"/>
      <c r="ES175" s="246"/>
      <c r="ET175" s="246"/>
      <c r="EU175" s="246"/>
      <c r="EV175" s="246"/>
      <c r="EW175" s="246"/>
      <c r="EX175" s="246"/>
      <c r="EY175" s="246"/>
      <c r="EZ175" s="246"/>
      <c r="FA175" s="246"/>
      <c r="FB175" s="247"/>
      <c r="FC175" s="245">
        <v>7</v>
      </c>
      <c r="FD175" s="246"/>
      <c r="FE175" s="246"/>
      <c r="FF175" s="246"/>
      <c r="FG175" s="246"/>
      <c r="FH175" s="246"/>
      <c r="FI175" s="246"/>
      <c r="FJ175" s="246"/>
      <c r="FK175" s="246"/>
      <c r="FL175" s="246"/>
      <c r="FM175" s="247"/>
      <c r="FN175" s="245">
        <v>8</v>
      </c>
      <c r="FO175" s="246"/>
      <c r="FP175" s="246"/>
      <c r="FQ175" s="246"/>
      <c r="FR175" s="246"/>
      <c r="FS175" s="246"/>
      <c r="FT175" s="247"/>
      <c r="FU175" s="245">
        <v>9</v>
      </c>
      <c r="FV175" s="246"/>
      <c r="FW175" s="246"/>
      <c r="FX175" s="246"/>
      <c r="FY175" s="246"/>
      <c r="FZ175" s="246"/>
      <c r="GA175" s="246"/>
      <c r="GB175" s="246"/>
      <c r="GC175" s="246"/>
      <c r="GD175" s="246"/>
      <c r="GE175" s="246"/>
      <c r="GF175" s="246"/>
      <c r="GG175" s="247"/>
      <c r="GH175" s="245">
        <v>10</v>
      </c>
      <c r="GI175" s="246"/>
      <c r="GJ175" s="246"/>
      <c r="GK175" s="246"/>
      <c r="GL175" s="246"/>
      <c r="GM175" s="246"/>
      <c r="GN175" s="246"/>
      <c r="GO175" s="246"/>
      <c r="GP175" s="246"/>
      <c r="GQ175" s="246"/>
      <c r="GR175" s="246"/>
      <c r="GS175" s="246"/>
      <c r="GT175" s="247"/>
      <c r="GU175" s="245">
        <v>11</v>
      </c>
      <c r="GV175" s="246"/>
      <c r="GW175" s="246"/>
      <c r="GX175" s="246"/>
      <c r="GY175" s="246"/>
      <c r="GZ175" s="246"/>
      <c r="HA175" s="246"/>
      <c r="HB175" s="246"/>
      <c r="HC175" s="246"/>
      <c r="HD175" s="246"/>
      <c r="HE175" s="246"/>
      <c r="HF175" s="246"/>
      <c r="HG175" s="247"/>
      <c r="HH175" s="12"/>
      <c r="HI175" s="12"/>
    </row>
    <row r="176" spans="1:218" ht="30.95" hidden="1" customHeight="1" x14ac:dyDescent="0.25">
      <c r="A176" s="179" t="s">
        <v>229</v>
      </c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9"/>
      <c r="Z176" s="138" t="s">
        <v>208</v>
      </c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53"/>
      <c r="AO176" s="138" t="s">
        <v>43</v>
      </c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53"/>
      <c r="BD176" s="138" t="s">
        <v>89</v>
      </c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53"/>
      <c r="BS176" s="138" t="s">
        <v>207</v>
      </c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53"/>
      <c r="CH176" s="156" t="s">
        <v>103</v>
      </c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8"/>
      <c r="FC176" s="159" t="s">
        <v>45</v>
      </c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160" t="s">
        <v>46</v>
      </c>
      <c r="FO176" s="160"/>
      <c r="FP176" s="160"/>
      <c r="FQ176" s="160"/>
      <c r="FR176" s="160"/>
      <c r="FS176" s="160"/>
      <c r="FT176" s="160"/>
      <c r="FU176" s="161">
        <v>100</v>
      </c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2">
        <f t="shared" ref="GH176:GH217" si="16">FU176</f>
        <v>100</v>
      </c>
      <c r="GI176" s="162"/>
      <c r="GJ176" s="162"/>
      <c r="GK176" s="162"/>
      <c r="GL176" s="162"/>
      <c r="GM176" s="162"/>
      <c r="GN176" s="162"/>
      <c r="GO176" s="162"/>
      <c r="GP176" s="162"/>
      <c r="GQ176" s="162"/>
      <c r="GR176" s="162"/>
      <c r="GS176" s="162"/>
      <c r="GT176" s="162"/>
      <c r="GU176" s="162">
        <f t="shared" ref="GU176:GU217" si="17">GH176</f>
        <v>100</v>
      </c>
      <c r="GV176" s="162"/>
      <c r="GW176" s="162"/>
      <c r="GX176" s="162"/>
      <c r="GY176" s="162"/>
      <c r="GZ176" s="162"/>
      <c r="HA176" s="162"/>
      <c r="HB176" s="162"/>
      <c r="HC176" s="162"/>
      <c r="HD176" s="162"/>
      <c r="HE176" s="162"/>
      <c r="HF176" s="162"/>
      <c r="HG176" s="162"/>
      <c r="HH176" s="12"/>
      <c r="HI176" s="12"/>
    </row>
    <row r="177" spans="1:217" ht="30.95" hidden="1" customHeight="1" x14ac:dyDescent="0.25">
      <c r="A177" s="190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2"/>
      <c r="Z177" s="140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54"/>
      <c r="AO177" s="140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54"/>
      <c r="BD177" s="140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54"/>
      <c r="BS177" s="140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54"/>
      <c r="CH177" s="156" t="s">
        <v>104</v>
      </c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6"/>
      <c r="FC177" s="159" t="s">
        <v>45</v>
      </c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160" t="s">
        <v>46</v>
      </c>
      <c r="FO177" s="160"/>
      <c r="FP177" s="160"/>
      <c r="FQ177" s="160"/>
      <c r="FR177" s="160"/>
      <c r="FS177" s="160"/>
      <c r="FT177" s="160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2">
        <f t="shared" si="16"/>
        <v>0</v>
      </c>
      <c r="GI177" s="162"/>
      <c r="GJ177" s="162"/>
      <c r="GK177" s="162"/>
      <c r="GL177" s="162"/>
      <c r="GM177" s="162"/>
      <c r="GN177" s="162"/>
      <c r="GO177" s="162"/>
      <c r="GP177" s="162"/>
      <c r="GQ177" s="162"/>
      <c r="GR177" s="162"/>
      <c r="GS177" s="162"/>
      <c r="GT177" s="162"/>
      <c r="GU177" s="162">
        <f t="shared" si="17"/>
        <v>0</v>
      </c>
      <c r="GV177" s="162"/>
      <c r="GW177" s="162"/>
      <c r="GX177" s="162"/>
      <c r="GY177" s="162"/>
      <c r="GZ177" s="162"/>
      <c r="HA177" s="162"/>
      <c r="HB177" s="162"/>
      <c r="HC177" s="162"/>
      <c r="HD177" s="162"/>
      <c r="HE177" s="162"/>
      <c r="HF177" s="162"/>
      <c r="HG177" s="162"/>
      <c r="HH177" s="12"/>
      <c r="HI177" s="12"/>
    </row>
    <row r="178" spans="1:217" ht="30.95" hidden="1" customHeight="1" x14ac:dyDescent="0.25">
      <c r="A178" s="193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5"/>
      <c r="Z178" s="142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55"/>
      <c r="AO178" s="142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55"/>
      <c r="BD178" s="142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55"/>
      <c r="BS178" s="142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55"/>
      <c r="CH178" s="156" t="s">
        <v>105</v>
      </c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8"/>
      <c r="FC178" s="159" t="s">
        <v>45</v>
      </c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160" t="s">
        <v>46</v>
      </c>
      <c r="FO178" s="160"/>
      <c r="FP178" s="160"/>
      <c r="FQ178" s="160"/>
      <c r="FR178" s="160"/>
      <c r="FS178" s="160"/>
      <c r="FT178" s="160"/>
      <c r="FU178" s="161">
        <v>100</v>
      </c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2">
        <f t="shared" si="16"/>
        <v>100</v>
      </c>
      <c r="GI178" s="162"/>
      <c r="GJ178" s="162"/>
      <c r="GK178" s="162"/>
      <c r="GL178" s="162"/>
      <c r="GM178" s="162"/>
      <c r="GN178" s="162"/>
      <c r="GO178" s="162"/>
      <c r="GP178" s="162"/>
      <c r="GQ178" s="162"/>
      <c r="GR178" s="162"/>
      <c r="GS178" s="162"/>
      <c r="GT178" s="162"/>
      <c r="GU178" s="162">
        <f t="shared" si="17"/>
        <v>100</v>
      </c>
      <c r="GV178" s="162"/>
      <c r="GW178" s="162"/>
      <c r="GX178" s="162"/>
      <c r="GY178" s="162"/>
      <c r="GZ178" s="162"/>
      <c r="HA178" s="162"/>
      <c r="HB178" s="162"/>
      <c r="HC178" s="162"/>
      <c r="HD178" s="162"/>
      <c r="HE178" s="162"/>
      <c r="HF178" s="162"/>
      <c r="HG178" s="162"/>
      <c r="HH178" s="12"/>
      <c r="HI178" s="12"/>
    </row>
    <row r="179" spans="1:217" ht="30.95" hidden="1" customHeight="1" x14ac:dyDescent="0.25">
      <c r="A179" s="129" t="s">
        <v>230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7"/>
      <c r="Z179" s="138" t="s">
        <v>208</v>
      </c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53"/>
      <c r="AO179" s="138" t="s">
        <v>43</v>
      </c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53"/>
      <c r="BD179" s="138" t="s">
        <v>89</v>
      </c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53"/>
      <c r="BS179" s="138" t="s">
        <v>93</v>
      </c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53"/>
      <c r="CH179" s="156" t="s">
        <v>103</v>
      </c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8"/>
      <c r="FC179" s="159" t="s">
        <v>45</v>
      </c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160" t="s">
        <v>46</v>
      </c>
      <c r="FO179" s="160"/>
      <c r="FP179" s="160"/>
      <c r="FQ179" s="160"/>
      <c r="FR179" s="160"/>
      <c r="FS179" s="160"/>
      <c r="FT179" s="160"/>
      <c r="FU179" s="161">
        <v>100</v>
      </c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2">
        <f t="shared" si="16"/>
        <v>100</v>
      </c>
      <c r="GI179" s="162"/>
      <c r="GJ179" s="162"/>
      <c r="GK179" s="162"/>
      <c r="GL179" s="162"/>
      <c r="GM179" s="162"/>
      <c r="GN179" s="162"/>
      <c r="GO179" s="162"/>
      <c r="GP179" s="162"/>
      <c r="GQ179" s="162"/>
      <c r="GR179" s="162"/>
      <c r="GS179" s="162"/>
      <c r="GT179" s="162"/>
      <c r="GU179" s="162">
        <f t="shared" si="17"/>
        <v>100</v>
      </c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2"/>
      <c r="HI179" s="12"/>
    </row>
    <row r="180" spans="1:217" ht="30.95" hidden="1" customHeight="1" x14ac:dyDescent="0.25">
      <c r="A180" s="198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200"/>
      <c r="Z180" s="140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54"/>
      <c r="AO180" s="140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54"/>
      <c r="BD180" s="140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54"/>
      <c r="BS180" s="140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54"/>
      <c r="CH180" s="156" t="s">
        <v>104</v>
      </c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6"/>
      <c r="FC180" s="159" t="s">
        <v>45</v>
      </c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160" t="s">
        <v>46</v>
      </c>
      <c r="FO180" s="160"/>
      <c r="FP180" s="160"/>
      <c r="FQ180" s="160"/>
      <c r="FR180" s="160"/>
      <c r="FS180" s="160"/>
      <c r="FT180" s="160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2">
        <f t="shared" si="16"/>
        <v>0</v>
      </c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>
        <f t="shared" si="17"/>
        <v>0</v>
      </c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2"/>
      <c r="HI180" s="12"/>
    </row>
    <row r="181" spans="1:217" ht="30.95" hidden="1" customHeight="1" x14ac:dyDescent="0.25">
      <c r="A181" s="201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3"/>
      <c r="Z181" s="142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55"/>
      <c r="AO181" s="142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55"/>
      <c r="BD181" s="142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55"/>
      <c r="BS181" s="142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55"/>
      <c r="CH181" s="156" t="s">
        <v>105</v>
      </c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8"/>
      <c r="FC181" s="159" t="s">
        <v>45</v>
      </c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60" t="s">
        <v>46</v>
      </c>
      <c r="FO181" s="160"/>
      <c r="FP181" s="160"/>
      <c r="FQ181" s="160"/>
      <c r="FR181" s="160"/>
      <c r="FS181" s="160"/>
      <c r="FT181" s="160"/>
      <c r="FU181" s="161">
        <v>100</v>
      </c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2">
        <f t="shared" si="16"/>
        <v>100</v>
      </c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>
        <f t="shared" si="17"/>
        <v>100</v>
      </c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2"/>
      <c r="HI181" s="12"/>
    </row>
    <row r="182" spans="1:217" ht="36.75" hidden="1" customHeight="1" x14ac:dyDescent="0.25">
      <c r="A182" s="129" t="s">
        <v>212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7"/>
      <c r="Z182" s="138" t="s">
        <v>106</v>
      </c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53"/>
      <c r="AO182" s="138" t="s">
        <v>43</v>
      </c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53"/>
      <c r="BD182" s="138" t="s">
        <v>89</v>
      </c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53"/>
      <c r="BS182" s="138" t="s">
        <v>207</v>
      </c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53"/>
      <c r="CH182" s="156" t="s">
        <v>103</v>
      </c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8"/>
      <c r="FC182" s="159" t="s">
        <v>45</v>
      </c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60" t="s">
        <v>46</v>
      </c>
      <c r="FO182" s="160"/>
      <c r="FP182" s="160"/>
      <c r="FQ182" s="160"/>
      <c r="FR182" s="160"/>
      <c r="FS182" s="160"/>
      <c r="FT182" s="160"/>
      <c r="FU182" s="161">
        <v>100</v>
      </c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2">
        <f t="shared" si="16"/>
        <v>100</v>
      </c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>
        <f t="shared" si="17"/>
        <v>100</v>
      </c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2"/>
      <c r="HI182" s="12"/>
    </row>
    <row r="183" spans="1:217" ht="36.75" hidden="1" customHeight="1" x14ac:dyDescent="0.25">
      <c r="A183" s="198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200"/>
      <c r="Z183" s="140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54"/>
      <c r="AO183" s="140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54"/>
      <c r="BD183" s="140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54"/>
      <c r="BS183" s="140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54"/>
      <c r="CH183" s="156" t="s">
        <v>104</v>
      </c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6"/>
      <c r="FC183" s="159" t="s">
        <v>45</v>
      </c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60" t="s">
        <v>46</v>
      </c>
      <c r="FO183" s="160"/>
      <c r="FP183" s="160"/>
      <c r="FQ183" s="160"/>
      <c r="FR183" s="160"/>
      <c r="FS183" s="160"/>
      <c r="FT183" s="160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2">
        <f t="shared" si="16"/>
        <v>0</v>
      </c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>
        <f t="shared" si="17"/>
        <v>0</v>
      </c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2"/>
      <c r="HI183" s="12"/>
    </row>
    <row r="184" spans="1:217" ht="36.75" hidden="1" customHeight="1" x14ac:dyDescent="0.25">
      <c r="A184" s="201"/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3"/>
      <c r="Z184" s="142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55"/>
      <c r="AO184" s="142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55"/>
      <c r="BD184" s="142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55"/>
      <c r="BS184" s="142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55"/>
      <c r="CH184" s="156" t="s">
        <v>105</v>
      </c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8"/>
      <c r="FC184" s="159" t="s">
        <v>45</v>
      </c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60" t="s">
        <v>46</v>
      </c>
      <c r="FO184" s="160"/>
      <c r="FP184" s="160"/>
      <c r="FQ184" s="160"/>
      <c r="FR184" s="160"/>
      <c r="FS184" s="160"/>
      <c r="FT184" s="160"/>
      <c r="FU184" s="161">
        <v>100</v>
      </c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2">
        <f t="shared" si="16"/>
        <v>100</v>
      </c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>
        <f t="shared" si="17"/>
        <v>100</v>
      </c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2"/>
      <c r="HI184" s="12"/>
    </row>
    <row r="185" spans="1:217" ht="30.95" hidden="1" customHeight="1" x14ac:dyDescent="0.25">
      <c r="A185" s="129" t="s">
        <v>119</v>
      </c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7"/>
      <c r="Z185" s="138" t="s">
        <v>106</v>
      </c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53"/>
      <c r="AO185" s="138" t="s">
        <v>43</v>
      </c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53"/>
      <c r="BD185" s="138" t="s">
        <v>89</v>
      </c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53"/>
      <c r="BS185" s="138" t="s">
        <v>93</v>
      </c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53"/>
      <c r="CH185" s="156" t="s">
        <v>103</v>
      </c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8"/>
      <c r="FC185" s="159" t="s">
        <v>45</v>
      </c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60" t="s">
        <v>46</v>
      </c>
      <c r="FO185" s="160"/>
      <c r="FP185" s="160"/>
      <c r="FQ185" s="160"/>
      <c r="FR185" s="160"/>
      <c r="FS185" s="160"/>
      <c r="FT185" s="160"/>
      <c r="FU185" s="161">
        <v>100</v>
      </c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2">
        <f t="shared" si="16"/>
        <v>100</v>
      </c>
      <c r="GI185" s="162"/>
      <c r="GJ185" s="162"/>
      <c r="GK185" s="162"/>
      <c r="GL185" s="162"/>
      <c r="GM185" s="162"/>
      <c r="GN185" s="162"/>
      <c r="GO185" s="162"/>
      <c r="GP185" s="162"/>
      <c r="GQ185" s="162"/>
      <c r="GR185" s="162"/>
      <c r="GS185" s="162"/>
      <c r="GT185" s="162"/>
      <c r="GU185" s="162">
        <f t="shared" si="17"/>
        <v>100</v>
      </c>
      <c r="GV185" s="162"/>
      <c r="GW185" s="162"/>
      <c r="GX185" s="162"/>
      <c r="GY185" s="162"/>
      <c r="GZ185" s="162"/>
      <c r="HA185" s="162"/>
      <c r="HB185" s="162"/>
      <c r="HC185" s="162"/>
      <c r="HD185" s="162"/>
      <c r="HE185" s="162"/>
      <c r="HF185" s="162"/>
      <c r="HG185" s="162"/>
      <c r="HH185" s="12"/>
      <c r="HI185" s="12"/>
    </row>
    <row r="186" spans="1:217" ht="40.5" hidden="1" customHeight="1" x14ac:dyDescent="0.25">
      <c r="A186" s="198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200"/>
      <c r="Z186" s="140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54"/>
      <c r="AO186" s="140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54"/>
      <c r="BD186" s="140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54"/>
      <c r="BS186" s="140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54"/>
      <c r="CH186" s="156" t="s">
        <v>104</v>
      </c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6"/>
      <c r="FC186" s="159" t="s">
        <v>45</v>
      </c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60" t="s">
        <v>46</v>
      </c>
      <c r="FO186" s="160"/>
      <c r="FP186" s="160"/>
      <c r="FQ186" s="160"/>
      <c r="FR186" s="160"/>
      <c r="FS186" s="160"/>
      <c r="FT186" s="160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2">
        <f t="shared" si="16"/>
        <v>0</v>
      </c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>
        <f t="shared" si="17"/>
        <v>0</v>
      </c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2"/>
      <c r="HI186" s="12"/>
    </row>
    <row r="187" spans="1:217" ht="30.95" hidden="1" customHeight="1" x14ac:dyDescent="0.25">
      <c r="A187" s="201"/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3"/>
      <c r="Z187" s="142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55"/>
      <c r="AO187" s="142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55"/>
      <c r="BD187" s="142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55"/>
      <c r="BS187" s="142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55"/>
      <c r="CH187" s="156" t="s">
        <v>105</v>
      </c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8"/>
      <c r="FC187" s="159" t="s">
        <v>45</v>
      </c>
      <c r="FD187" s="159"/>
      <c r="FE187" s="159"/>
      <c r="FF187" s="159"/>
      <c r="FG187" s="159"/>
      <c r="FH187" s="159"/>
      <c r="FI187" s="159"/>
      <c r="FJ187" s="159"/>
      <c r="FK187" s="159"/>
      <c r="FL187" s="159"/>
      <c r="FM187" s="159"/>
      <c r="FN187" s="160" t="s">
        <v>46</v>
      </c>
      <c r="FO187" s="160"/>
      <c r="FP187" s="160"/>
      <c r="FQ187" s="160"/>
      <c r="FR187" s="160"/>
      <c r="FS187" s="160"/>
      <c r="FT187" s="160"/>
      <c r="FU187" s="161">
        <v>100</v>
      </c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2">
        <f t="shared" si="16"/>
        <v>100</v>
      </c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>
        <f t="shared" si="17"/>
        <v>100</v>
      </c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2"/>
      <c r="HI187" s="12"/>
    </row>
    <row r="188" spans="1:217" ht="30.75" hidden="1" customHeight="1" x14ac:dyDescent="0.25">
      <c r="A188" s="129" t="s">
        <v>238</v>
      </c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7"/>
      <c r="Z188" s="138" t="s">
        <v>210</v>
      </c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53"/>
      <c r="AO188" s="138" t="s">
        <v>43</v>
      </c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53"/>
      <c r="BD188" s="138" t="s">
        <v>89</v>
      </c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53"/>
      <c r="BS188" s="138" t="s">
        <v>207</v>
      </c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53"/>
      <c r="CH188" s="156" t="s">
        <v>103</v>
      </c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8"/>
      <c r="FC188" s="159" t="s">
        <v>45</v>
      </c>
      <c r="FD188" s="159"/>
      <c r="FE188" s="159"/>
      <c r="FF188" s="159"/>
      <c r="FG188" s="159"/>
      <c r="FH188" s="159"/>
      <c r="FI188" s="159"/>
      <c r="FJ188" s="159"/>
      <c r="FK188" s="159"/>
      <c r="FL188" s="159"/>
      <c r="FM188" s="159"/>
      <c r="FN188" s="160" t="s">
        <v>46</v>
      </c>
      <c r="FO188" s="160"/>
      <c r="FP188" s="160"/>
      <c r="FQ188" s="160"/>
      <c r="FR188" s="160"/>
      <c r="FS188" s="160"/>
      <c r="FT188" s="160"/>
      <c r="FU188" s="161">
        <v>100</v>
      </c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2">
        <f t="shared" si="16"/>
        <v>100</v>
      </c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>
        <f t="shared" si="17"/>
        <v>100</v>
      </c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6"/>
      <c r="HI188" s="6"/>
    </row>
    <row r="189" spans="1:217" ht="30.75" hidden="1" customHeight="1" x14ac:dyDescent="0.25">
      <c r="A189" s="198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200"/>
      <c r="Z189" s="140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54"/>
      <c r="AO189" s="140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54"/>
      <c r="BD189" s="140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54"/>
      <c r="BS189" s="140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54"/>
      <c r="CH189" s="156" t="s">
        <v>104</v>
      </c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6"/>
      <c r="FC189" s="159" t="s">
        <v>45</v>
      </c>
      <c r="FD189" s="159"/>
      <c r="FE189" s="159"/>
      <c r="FF189" s="159"/>
      <c r="FG189" s="159"/>
      <c r="FH189" s="159"/>
      <c r="FI189" s="159"/>
      <c r="FJ189" s="159"/>
      <c r="FK189" s="159"/>
      <c r="FL189" s="159"/>
      <c r="FM189" s="159"/>
      <c r="FN189" s="160" t="s">
        <v>46</v>
      </c>
      <c r="FO189" s="160"/>
      <c r="FP189" s="160"/>
      <c r="FQ189" s="160"/>
      <c r="FR189" s="160"/>
      <c r="FS189" s="160"/>
      <c r="FT189" s="160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2">
        <f t="shared" si="16"/>
        <v>0</v>
      </c>
      <c r="GI189" s="162"/>
      <c r="GJ189" s="162"/>
      <c r="GK189" s="162"/>
      <c r="GL189" s="162"/>
      <c r="GM189" s="162"/>
      <c r="GN189" s="162"/>
      <c r="GO189" s="162"/>
      <c r="GP189" s="162"/>
      <c r="GQ189" s="162"/>
      <c r="GR189" s="162"/>
      <c r="GS189" s="162"/>
      <c r="GT189" s="162"/>
      <c r="GU189" s="162">
        <f t="shared" si="17"/>
        <v>0</v>
      </c>
      <c r="GV189" s="162"/>
      <c r="GW189" s="162"/>
      <c r="GX189" s="162"/>
      <c r="GY189" s="162"/>
      <c r="GZ189" s="162"/>
      <c r="HA189" s="162"/>
      <c r="HB189" s="162"/>
      <c r="HC189" s="162"/>
      <c r="HD189" s="162"/>
      <c r="HE189" s="162"/>
      <c r="HF189" s="162"/>
      <c r="HG189" s="162"/>
      <c r="HH189" s="6"/>
      <c r="HI189" s="6"/>
    </row>
    <row r="190" spans="1:217" ht="30.75" hidden="1" customHeight="1" x14ac:dyDescent="0.25">
      <c r="A190" s="201"/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3"/>
      <c r="Z190" s="142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55"/>
      <c r="AO190" s="142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55"/>
      <c r="BD190" s="142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55"/>
      <c r="BS190" s="142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55"/>
      <c r="CH190" s="156" t="s">
        <v>105</v>
      </c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8"/>
      <c r="FC190" s="159" t="s">
        <v>45</v>
      </c>
      <c r="FD190" s="159"/>
      <c r="FE190" s="159"/>
      <c r="FF190" s="159"/>
      <c r="FG190" s="159"/>
      <c r="FH190" s="159"/>
      <c r="FI190" s="159"/>
      <c r="FJ190" s="159"/>
      <c r="FK190" s="159"/>
      <c r="FL190" s="159"/>
      <c r="FM190" s="159"/>
      <c r="FN190" s="160" t="s">
        <v>46</v>
      </c>
      <c r="FO190" s="160"/>
      <c r="FP190" s="160"/>
      <c r="FQ190" s="160"/>
      <c r="FR190" s="160"/>
      <c r="FS190" s="160"/>
      <c r="FT190" s="160"/>
      <c r="FU190" s="161">
        <v>100</v>
      </c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2">
        <f t="shared" si="16"/>
        <v>100</v>
      </c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>
        <f t="shared" si="17"/>
        <v>100</v>
      </c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6"/>
      <c r="HI190" s="6"/>
    </row>
    <row r="191" spans="1:217" ht="30.75" hidden="1" customHeight="1" x14ac:dyDescent="0.25">
      <c r="A191" s="129" t="s">
        <v>215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7"/>
      <c r="Z191" s="138" t="s">
        <v>210</v>
      </c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53"/>
      <c r="AO191" s="138" t="s">
        <v>43</v>
      </c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53"/>
      <c r="BD191" s="138" t="s">
        <v>89</v>
      </c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53"/>
      <c r="BS191" s="138" t="s">
        <v>93</v>
      </c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53"/>
      <c r="CH191" s="156" t="s">
        <v>103</v>
      </c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8"/>
      <c r="FC191" s="159" t="s">
        <v>45</v>
      </c>
      <c r="FD191" s="159"/>
      <c r="FE191" s="159"/>
      <c r="FF191" s="159"/>
      <c r="FG191" s="159"/>
      <c r="FH191" s="159"/>
      <c r="FI191" s="159"/>
      <c r="FJ191" s="159"/>
      <c r="FK191" s="159"/>
      <c r="FL191" s="159"/>
      <c r="FM191" s="159"/>
      <c r="FN191" s="160" t="s">
        <v>46</v>
      </c>
      <c r="FO191" s="160"/>
      <c r="FP191" s="160"/>
      <c r="FQ191" s="160"/>
      <c r="FR191" s="160"/>
      <c r="FS191" s="160"/>
      <c r="FT191" s="160"/>
      <c r="FU191" s="161">
        <v>100</v>
      </c>
      <c r="FV191" s="161"/>
      <c r="FW191" s="161"/>
      <c r="FX191" s="161"/>
      <c r="FY191" s="161"/>
      <c r="FZ191" s="161"/>
      <c r="GA191" s="161"/>
      <c r="GB191" s="161"/>
      <c r="GC191" s="161"/>
      <c r="GD191" s="161"/>
      <c r="GE191" s="161"/>
      <c r="GF191" s="161"/>
      <c r="GG191" s="161"/>
      <c r="GH191" s="162">
        <f t="shared" si="16"/>
        <v>100</v>
      </c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>
        <f t="shared" si="17"/>
        <v>100</v>
      </c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6"/>
      <c r="HI191" s="6"/>
    </row>
    <row r="192" spans="1:217" ht="30.75" hidden="1" customHeight="1" x14ac:dyDescent="0.25">
      <c r="A192" s="198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200"/>
      <c r="Z192" s="140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54"/>
      <c r="AO192" s="140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54"/>
      <c r="BD192" s="140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54"/>
      <c r="BS192" s="140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54"/>
      <c r="CH192" s="156" t="s">
        <v>104</v>
      </c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6"/>
      <c r="FC192" s="159" t="s">
        <v>45</v>
      </c>
      <c r="FD192" s="159"/>
      <c r="FE192" s="159"/>
      <c r="FF192" s="159"/>
      <c r="FG192" s="159"/>
      <c r="FH192" s="159"/>
      <c r="FI192" s="159"/>
      <c r="FJ192" s="159"/>
      <c r="FK192" s="159"/>
      <c r="FL192" s="159"/>
      <c r="FM192" s="159"/>
      <c r="FN192" s="160" t="s">
        <v>46</v>
      </c>
      <c r="FO192" s="160"/>
      <c r="FP192" s="160"/>
      <c r="FQ192" s="160"/>
      <c r="FR192" s="160"/>
      <c r="FS192" s="160"/>
      <c r="FT192" s="160"/>
      <c r="FU192" s="161"/>
      <c r="FV192" s="161"/>
      <c r="FW192" s="161"/>
      <c r="FX192" s="161"/>
      <c r="FY192" s="161"/>
      <c r="FZ192" s="161"/>
      <c r="GA192" s="161"/>
      <c r="GB192" s="161"/>
      <c r="GC192" s="161"/>
      <c r="GD192" s="161"/>
      <c r="GE192" s="161"/>
      <c r="GF192" s="161"/>
      <c r="GG192" s="161"/>
      <c r="GH192" s="162">
        <f t="shared" si="16"/>
        <v>0</v>
      </c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>
        <f t="shared" si="17"/>
        <v>0</v>
      </c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6"/>
      <c r="HI192" s="6"/>
    </row>
    <row r="193" spans="1:217" ht="30.75" hidden="1" customHeight="1" x14ac:dyDescent="0.25">
      <c r="A193" s="201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3"/>
      <c r="Z193" s="142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55"/>
      <c r="AO193" s="142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55"/>
      <c r="BD193" s="142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55"/>
      <c r="BS193" s="142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55"/>
      <c r="CH193" s="156" t="s">
        <v>105</v>
      </c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8"/>
      <c r="FC193" s="159" t="s">
        <v>45</v>
      </c>
      <c r="FD193" s="159"/>
      <c r="FE193" s="159"/>
      <c r="FF193" s="159"/>
      <c r="FG193" s="159"/>
      <c r="FH193" s="159"/>
      <c r="FI193" s="159"/>
      <c r="FJ193" s="159"/>
      <c r="FK193" s="159"/>
      <c r="FL193" s="159"/>
      <c r="FM193" s="159"/>
      <c r="FN193" s="160" t="s">
        <v>46</v>
      </c>
      <c r="FO193" s="160"/>
      <c r="FP193" s="160"/>
      <c r="FQ193" s="160"/>
      <c r="FR193" s="160"/>
      <c r="FS193" s="160"/>
      <c r="FT193" s="160"/>
      <c r="FU193" s="161">
        <v>100</v>
      </c>
      <c r="FV193" s="161"/>
      <c r="FW193" s="161"/>
      <c r="FX193" s="161"/>
      <c r="FY193" s="161"/>
      <c r="FZ193" s="161"/>
      <c r="GA193" s="161"/>
      <c r="GB193" s="161"/>
      <c r="GC193" s="161"/>
      <c r="GD193" s="161"/>
      <c r="GE193" s="161"/>
      <c r="GF193" s="161"/>
      <c r="GG193" s="161"/>
      <c r="GH193" s="162">
        <f t="shared" si="16"/>
        <v>100</v>
      </c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>
        <f t="shared" si="17"/>
        <v>100</v>
      </c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6"/>
      <c r="HI193" s="6"/>
    </row>
    <row r="194" spans="1:217" ht="30.75" hidden="1" customHeight="1" x14ac:dyDescent="0.25">
      <c r="A194" s="179" t="s">
        <v>213</v>
      </c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9"/>
      <c r="Z194" s="138" t="s">
        <v>208</v>
      </c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53"/>
      <c r="AO194" s="138" t="s">
        <v>43</v>
      </c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53"/>
      <c r="BD194" s="138" t="s">
        <v>94</v>
      </c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53"/>
      <c r="BS194" s="138" t="s">
        <v>207</v>
      </c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53"/>
      <c r="CH194" s="156" t="s">
        <v>103</v>
      </c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8"/>
      <c r="FC194" s="159" t="s">
        <v>45</v>
      </c>
      <c r="FD194" s="159"/>
      <c r="FE194" s="159"/>
      <c r="FF194" s="159"/>
      <c r="FG194" s="159"/>
      <c r="FH194" s="159"/>
      <c r="FI194" s="159"/>
      <c r="FJ194" s="159"/>
      <c r="FK194" s="159"/>
      <c r="FL194" s="159"/>
      <c r="FM194" s="159"/>
      <c r="FN194" s="160" t="s">
        <v>46</v>
      </c>
      <c r="FO194" s="160"/>
      <c r="FP194" s="160"/>
      <c r="FQ194" s="160"/>
      <c r="FR194" s="160"/>
      <c r="FS194" s="160"/>
      <c r="FT194" s="160"/>
      <c r="FU194" s="161">
        <v>100</v>
      </c>
      <c r="FV194" s="161"/>
      <c r="FW194" s="161"/>
      <c r="FX194" s="161"/>
      <c r="FY194" s="161"/>
      <c r="FZ194" s="161"/>
      <c r="GA194" s="161"/>
      <c r="GB194" s="161"/>
      <c r="GC194" s="161"/>
      <c r="GD194" s="161"/>
      <c r="GE194" s="161"/>
      <c r="GF194" s="161"/>
      <c r="GG194" s="161"/>
      <c r="GH194" s="162">
        <f t="shared" si="16"/>
        <v>100</v>
      </c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>
        <f t="shared" si="17"/>
        <v>100</v>
      </c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6"/>
      <c r="HI194" s="6"/>
    </row>
    <row r="195" spans="1:217" ht="30.75" hidden="1" customHeight="1" x14ac:dyDescent="0.25">
      <c r="A195" s="190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2"/>
      <c r="Z195" s="140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54"/>
      <c r="AO195" s="140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54"/>
      <c r="BD195" s="140"/>
      <c r="BE195" s="141"/>
      <c r="BF195" s="141"/>
      <c r="BG195" s="141"/>
      <c r="BH195" s="141"/>
      <c r="BI195" s="141"/>
      <c r="BJ195" s="141"/>
      <c r="BK195" s="141"/>
      <c r="BL195" s="141"/>
      <c r="BM195" s="141"/>
      <c r="BN195" s="141"/>
      <c r="BO195" s="141"/>
      <c r="BP195" s="141"/>
      <c r="BQ195" s="141"/>
      <c r="BR195" s="154"/>
      <c r="BS195" s="140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54"/>
      <c r="CH195" s="156" t="s">
        <v>104</v>
      </c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6"/>
      <c r="FC195" s="159" t="s">
        <v>45</v>
      </c>
      <c r="FD195" s="159"/>
      <c r="FE195" s="159"/>
      <c r="FF195" s="159"/>
      <c r="FG195" s="159"/>
      <c r="FH195" s="159"/>
      <c r="FI195" s="159"/>
      <c r="FJ195" s="159"/>
      <c r="FK195" s="159"/>
      <c r="FL195" s="159"/>
      <c r="FM195" s="159"/>
      <c r="FN195" s="160" t="s">
        <v>46</v>
      </c>
      <c r="FO195" s="160"/>
      <c r="FP195" s="160"/>
      <c r="FQ195" s="160"/>
      <c r="FR195" s="160"/>
      <c r="FS195" s="160"/>
      <c r="FT195" s="160"/>
      <c r="FU195" s="161"/>
      <c r="FV195" s="161"/>
      <c r="FW195" s="161"/>
      <c r="FX195" s="161"/>
      <c r="FY195" s="161"/>
      <c r="FZ195" s="161"/>
      <c r="GA195" s="161"/>
      <c r="GB195" s="161"/>
      <c r="GC195" s="161"/>
      <c r="GD195" s="161"/>
      <c r="GE195" s="161"/>
      <c r="GF195" s="161"/>
      <c r="GG195" s="161"/>
      <c r="GH195" s="162">
        <f t="shared" si="16"/>
        <v>0</v>
      </c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>
        <f t="shared" si="17"/>
        <v>0</v>
      </c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6"/>
      <c r="HI195" s="6"/>
    </row>
    <row r="196" spans="1:217" ht="30.75" hidden="1" customHeight="1" x14ac:dyDescent="0.25">
      <c r="A196" s="193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5"/>
      <c r="Z196" s="142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55"/>
      <c r="AO196" s="142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55"/>
      <c r="BD196" s="142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55"/>
      <c r="BS196" s="142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55"/>
      <c r="CH196" s="156" t="s">
        <v>105</v>
      </c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8"/>
      <c r="FC196" s="159" t="s">
        <v>45</v>
      </c>
      <c r="FD196" s="159"/>
      <c r="FE196" s="159"/>
      <c r="FF196" s="159"/>
      <c r="FG196" s="159"/>
      <c r="FH196" s="159"/>
      <c r="FI196" s="159"/>
      <c r="FJ196" s="159"/>
      <c r="FK196" s="159"/>
      <c r="FL196" s="159"/>
      <c r="FM196" s="159"/>
      <c r="FN196" s="160" t="s">
        <v>46</v>
      </c>
      <c r="FO196" s="160"/>
      <c r="FP196" s="160"/>
      <c r="FQ196" s="160"/>
      <c r="FR196" s="160"/>
      <c r="FS196" s="160"/>
      <c r="FT196" s="160"/>
      <c r="FU196" s="161">
        <v>100</v>
      </c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2">
        <f t="shared" si="16"/>
        <v>100</v>
      </c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>
        <f t="shared" si="17"/>
        <v>100</v>
      </c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6"/>
      <c r="HI196" s="6"/>
    </row>
    <row r="197" spans="1:217" ht="30.75" hidden="1" customHeight="1" x14ac:dyDescent="0.25">
      <c r="A197" s="179" t="s">
        <v>216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9"/>
      <c r="Z197" s="138" t="s">
        <v>208</v>
      </c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53"/>
      <c r="AO197" s="138" t="s">
        <v>43</v>
      </c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53"/>
      <c r="BD197" s="138" t="s">
        <v>94</v>
      </c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53"/>
      <c r="BS197" s="138" t="s">
        <v>93</v>
      </c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53"/>
      <c r="CH197" s="156" t="s">
        <v>103</v>
      </c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8"/>
      <c r="FC197" s="159" t="s">
        <v>45</v>
      </c>
      <c r="FD197" s="159"/>
      <c r="FE197" s="159"/>
      <c r="FF197" s="159"/>
      <c r="FG197" s="159"/>
      <c r="FH197" s="159"/>
      <c r="FI197" s="159"/>
      <c r="FJ197" s="159"/>
      <c r="FK197" s="159"/>
      <c r="FL197" s="159"/>
      <c r="FM197" s="159"/>
      <c r="FN197" s="160" t="s">
        <v>46</v>
      </c>
      <c r="FO197" s="160"/>
      <c r="FP197" s="160"/>
      <c r="FQ197" s="160"/>
      <c r="FR197" s="160"/>
      <c r="FS197" s="160"/>
      <c r="FT197" s="160"/>
      <c r="FU197" s="161">
        <v>100</v>
      </c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2">
        <f t="shared" si="16"/>
        <v>100</v>
      </c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>
        <f t="shared" si="17"/>
        <v>100</v>
      </c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6"/>
      <c r="HI197" s="6"/>
    </row>
    <row r="198" spans="1:217" ht="40.5" hidden="1" customHeight="1" x14ac:dyDescent="0.25">
      <c r="A198" s="190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2"/>
      <c r="Z198" s="140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54"/>
      <c r="AO198" s="140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54"/>
      <c r="BD198" s="140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41"/>
      <c r="BP198" s="141"/>
      <c r="BQ198" s="141"/>
      <c r="BR198" s="154"/>
      <c r="BS198" s="140"/>
      <c r="BT198" s="141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54"/>
      <c r="CH198" s="156" t="s">
        <v>104</v>
      </c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6"/>
      <c r="FC198" s="159" t="s">
        <v>45</v>
      </c>
      <c r="FD198" s="159"/>
      <c r="FE198" s="159"/>
      <c r="FF198" s="159"/>
      <c r="FG198" s="159"/>
      <c r="FH198" s="159"/>
      <c r="FI198" s="159"/>
      <c r="FJ198" s="159"/>
      <c r="FK198" s="159"/>
      <c r="FL198" s="159"/>
      <c r="FM198" s="159"/>
      <c r="FN198" s="160" t="s">
        <v>46</v>
      </c>
      <c r="FO198" s="160"/>
      <c r="FP198" s="160"/>
      <c r="FQ198" s="160"/>
      <c r="FR198" s="160"/>
      <c r="FS198" s="160"/>
      <c r="FT198" s="160"/>
      <c r="FU198" s="16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2">
        <f t="shared" si="16"/>
        <v>0</v>
      </c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>
        <f t="shared" si="17"/>
        <v>0</v>
      </c>
      <c r="GV198" s="162"/>
      <c r="GW198" s="162"/>
      <c r="GX198" s="162"/>
      <c r="GY198" s="162"/>
      <c r="GZ198" s="162"/>
      <c r="HA198" s="162"/>
      <c r="HB198" s="162"/>
      <c r="HC198" s="162"/>
      <c r="HD198" s="162"/>
      <c r="HE198" s="162"/>
      <c r="HF198" s="162"/>
      <c r="HG198" s="162"/>
      <c r="HH198" s="6"/>
      <c r="HI198" s="6"/>
    </row>
    <row r="199" spans="1:217" ht="30.75" hidden="1" customHeight="1" x14ac:dyDescent="0.25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5"/>
      <c r="Z199" s="142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55"/>
      <c r="AO199" s="142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55"/>
      <c r="BD199" s="142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55"/>
      <c r="BS199" s="142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55"/>
      <c r="CH199" s="156" t="s">
        <v>105</v>
      </c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8"/>
      <c r="FC199" s="159" t="s">
        <v>45</v>
      </c>
      <c r="FD199" s="159"/>
      <c r="FE199" s="159"/>
      <c r="FF199" s="159"/>
      <c r="FG199" s="159"/>
      <c r="FH199" s="159"/>
      <c r="FI199" s="159"/>
      <c r="FJ199" s="159"/>
      <c r="FK199" s="159"/>
      <c r="FL199" s="159"/>
      <c r="FM199" s="159"/>
      <c r="FN199" s="160" t="s">
        <v>46</v>
      </c>
      <c r="FO199" s="160"/>
      <c r="FP199" s="160"/>
      <c r="FQ199" s="160"/>
      <c r="FR199" s="160"/>
      <c r="FS199" s="160"/>
      <c r="FT199" s="160"/>
      <c r="FU199" s="161">
        <v>100</v>
      </c>
      <c r="FV199" s="161"/>
      <c r="FW199" s="161"/>
      <c r="FX199" s="161"/>
      <c r="FY199" s="161"/>
      <c r="FZ199" s="161"/>
      <c r="GA199" s="161"/>
      <c r="GB199" s="161"/>
      <c r="GC199" s="161"/>
      <c r="GD199" s="161"/>
      <c r="GE199" s="161"/>
      <c r="GF199" s="161"/>
      <c r="GG199" s="161"/>
      <c r="GH199" s="162">
        <f t="shared" si="16"/>
        <v>100</v>
      </c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>
        <f t="shared" si="17"/>
        <v>100</v>
      </c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6"/>
      <c r="HI199" s="6"/>
    </row>
    <row r="200" spans="1:217" ht="30.75" hidden="1" customHeight="1" x14ac:dyDescent="0.25">
      <c r="A200" s="179" t="s">
        <v>224</v>
      </c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9"/>
      <c r="Z200" s="138" t="s">
        <v>208</v>
      </c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53"/>
      <c r="AO200" s="138" t="s">
        <v>43</v>
      </c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53"/>
      <c r="BD200" s="138" t="s">
        <v>94</v>
      </c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53"/>
      <c r="BS200" s="138" t="s">
        <v>234</v>
      </c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53"/>
      <c r="CH200" s="156" t="s">
        <v>103</v>
      </c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8"/>
      <c r="FC200" s="159" t="s">
        <v>45</v>
      </c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160" t="s">
        <v>46</v>
      </c>
      <c r="FO200" s="160"/>
      <c r="FP200" s="160"/>
      <c r="FQ200" s="160"/>
      <c r="FR200" s="160"/>
      <c r="FS200" s="160"/>
      <c r="FT200" s="160"/>
      <c r="FU200" s="161">
        <v>100</v>
      </c>
      <c r="FV200" s="161"/>
      <c r="FW200" s="161"/>
      <c r="FX200" s="161"/>
      <c r="FY200" s="161"/>
      <c r="FZ200" s="161"/>
      <c r="GA200" s="161"/>
      <c r="GB200" s="161"/>
      <c r="GC200" s="161"/>
      <c r="GD200" s="161"/>
      <c r="GE200" s="161"/>
      <c r="GF200" s="161"/>
      <c r="GG200" s="161"/>
      <c r="GH200" s="162">
        <f t="shared" ref="GH200:GH202" si="18">FU200</f>
        <v>100</v>
      </c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>
        <f t="shared" ref="GU200:GU202" si="19">GH200</f>
        <v>100</v>
      </c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6"/>
      <c r="HI200" s="6"/>
    </row>
    <row r="201" spans="1:217" ht="30.75" hidden="1" customHeight="1" x14ac:dyDescent="0.25">
      <c r="A201" s="190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2"/>
      <c r="Z201" s="140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54"/>
      <c r="AO201" s="140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54"/>
      <c r="BD201" s="140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54"/>
      <c r="BS201" s="140"/>
      <c r="BT201" s="141"/>
      <c r="BU201" s="141"/>
      <c r="BV201" s="141"/>
      <c r="BW201" s="141"/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54"/>
      <c r="CH201" s="156" t="s">
        <v>104</v>
      </c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6"/>
      <c r="FC201" s="159" t="s">
        <v>45</v>
      </c>
      <c r="FD201" s="159"/>
      <c r="FE201" s="159"/>
      <c r="FF201" s="159"/>
      <c r="FG201" s="159"/>
      <c r="FH201" s="159"/>
      <c r="FI201" s="159"/>
      <c r="FJ201" s="159"/>
      <c r="FK201" s="159"/>
      <c r="FL201" s="159"/>
      <c r="FM201" s="159"/>
      <c r="FN201" s="160" t="s">
        <v>46</v>
      </c>
      <c r="FO201" s="160"/>
      <c r="FP201" s="160"/>
      <c r="FQ201" s="160"/>
      <c r="FR201" s="160"/>
      <c r="FS201" s="160"/>
      <c r="FT201" s="160"/>
      <c r="FU201" s="161"/>
      <c r="FV201" s="161"/>
      <c r="FW201" s="161"/>
      <c r="FX201" s="161"/>
      <c r="FY201" s="161"/>
      <c r="FZ201" s="161"/>
      <c r="GA201" s="161"/>
      <c r="GB201" s="161"/>
      <c r="GC201" s="161"/>
      <c r="GD201" s="161"/>
      <c r="GE201" s="161"/>
      <c r="GF201" s="161"/>
      <c r="GG201" s="161"/>
      <c r="GH201" s="162">
        <f t="shared" si="18"/>
        <v>0</v>
      </c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>
        <f t="shared" si="19"/>
        <v>0</v>
      </c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6"/>
      <c r="HI201" s="6"/>
    </row>
    <row r="202" spans="1:217" ht="30.75" hidden="1" customHeight="1" x14ac:dyDescent="0.25">
      <c r="A202" s="193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5"/>
      <c r="Z202" s="142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55"/>
      <c r="AO202" s="142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55"/>
      <c r="BD202" s="142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55"/>
      <c r="BS202" s="142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55"/>
      <c r="CH202" s="156" t="s">
        <v>105</v>
      </c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8"/>
      <c r="FC202" s="159" t="s">
        <v>45</v>
      </c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60" t="s">
        <v>46</v>
      </c>
      <c r="FO202" s="160"/>
      <c r="FP202" s="160"/>
      <c r="FQ202" s="160"/>
      <c r="FR202" s="160"/>
      <c r="FS202" s="160"/>
      <c r="FT202" s="160"/>
      <c r="FU202" s="161">
        <v>100</v>
      </c>
      <c r="FV202" s="161"/>
      <c r="FW202" s="161"/>
      <c r="FX202" s="161"/>
      <c r="FY202" s="161"/>
      <c r="FZ202" s="161"/>
      <c r="GA202" s="161"/>
      <c r="GB202" s="161"/>
      <c r="GC202" s="161"/>
      <c r="GD202" s="161"/>
      <c r="GE202" s="161"/>
      <c r="GF202" s="161"/>
      <c r="GG202" s="161"/>
      <c r="GH202" s="162">
        <f t="shared" si="18"/>
        <v>100</v>
      </c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>
        <f t="shared" si="19"/>
        <v>100</v>
      </c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6"/>
      <c r="HI202" s="6"/>
    </row>
    <row r="203" spans="1:217" ht="30.75" hidden="1" customHeight="1" x14ac:dyDescent="0.25">
      <c r="A203" s="179" t="s">
        <v>214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9"/>
      <c r="Z203" s="138" t="s">
        <v>106</v>
      </c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53"/>
      <c r="AO203" s="138" t="s">
        <v>43</v>
      </c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53"/>
      <c r="BD203" s="138" t="s">
        <v>94</v>
      </c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53"/>
      <c r="BS203" s="138" t="s">
        <v>207</v>
      </c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53"/>
      <c r="CH203" s="156" t="s">
        <v>103</v>
      </c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8"/>
      <c r="FC203" s="159" t="s">
        <v>45</v>
      </c>
      <c r="FD203" s="159"/>
      <c r="FE203" s="159"/>
      <c r="FF203" s="159"/>
      <c r="FG203" s="159"/>
      <c r="FH203" s="159"/>
      <c r="FI203" s="159"/>
      <c r="FJ203" s="159"/>
      <c r="FK203" s="159"/>
      <c r="FL203" s="159"/>
      <c r="FM203" s="159"/>
      <c r="FN203" s="160" t="s">
        <v>46</v>
      </c>
      <c r="FO203" s="160"/>
      <c r="FP203" s="160"/>
      <c r="FQ203" s="160"/>
      <c r="FR203" s="160"/>
      <c r="FS203" s="160"/>
      <c r="FT203" s="160"/>
      <c r="FU203" s="161">
        <v>100</v>
      </c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2">
        <f t="shared" si="16"/>
        <v>100</v>
      </c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>
        <f t="shared" si="17"/>
        <v>100</v>
      </c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6"/>
      <c r="HI203" s="6"/>
    </row>
    <row r="204" spans="1:217" ht="30.75" hidden="1" customHeight="1" x14ac:dyDescent="0.25">
      <c r="A204" s="190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2"/>
      <c r="Z204" s="140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54"/>
      <c r="AO204" s="140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54"/>
      <c r="BD204" s="140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  <c r="BP204" s="141"/>
      <c r="BQ204" s="141"/>
      <c r="BR204" s="154"/>
      <c r="BS204" s="140"/>
      <c r="BT204" s="141"/>
      <c r="BU204" s="141"/>
      <c r="BV204" s="141"/>
      <c r="BW204" s="141"/>
      <c r="BX204" s="141"/>
      <c r="BY204" s="141"/>
      <c r="BZ204" s="141"/>
      <c r="CA204" s="141"/>
      <c r="CB204" s="141"/>
      <c r="CC204" s="141"/>
      <c r="CD204" s="141"/>
      <c r="CE204" s="141"/>
      <c r="CF204" s="141"/>
      <c r="CG204" s="154"/>
      <c r="CH204" s="156" t="s">
        <v>104</v>
      </c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6"/>
      <c r="FC204" s="159" t="s">
        <v>45</v>
      </c>
      <c r="FD204" s="159"/>
      <c r="FE204" s="159"/>
      <c r="FF204" s="159"/>
      <c r="FG204" s="159"/>
      <c r="FH204" s="159"/>
      <c r="FI204" s="159"/>
      <c r="FJ204" s="159"/>
      <c r="FK204" s="159"/>
      <c r="FL204" s="159"/>
      <c r="FM204" s="159"/>
      <c r="FN204" s="160" t="s">
        <v>46</v>
      </c>
      <c r="FO204" s="160"/>
      <c r="FP204" s="160"/>
      <c r="FQ204" s="160"/>
      <c r="FR204" s="160"/>
      <c r="FS204" s="160"/>
      <c r="FT204" s="160"/>
      <c r="FU204" s="161"/>
      <c r="FV204" s="161"/>
      <c r="FW204" s="161"/>
      <c r="FX204" s="161"/>
      <c r="FY204" s="161"/>
      <c r="FZ204" s="161"/>
      <c r="GA204" s="161"/>
      <c r="GB204" s="161"/>
      <c r="GC204" s="161"/>
      <c r="GD204" s="161"/>
      <c r="GE204" s="161"/>
      <c r="GF204" s="161"/>
      <c r="GG204" s="161"/>
      <c r="GH204" s="162">
        <f t="shared" si="16"/>
        <v>0</v>
      </c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>
        <f t="shared" si="17"/>
        <v>0</v>
      </c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6"/>
      <c r="HI204" s="6"/>
    </row>
    <row r="205" spans="1:217" ht="30.75" hidden="1" customHeight="1" x14ac:dyDescent="0.25">
      <c r="A205" s="193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5"/>
      <c r="Z205" s="142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55"/>
      <c r="AO205" s="142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55"/>
      <c r="BD205" s="142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55"/>
      <c r="BS205" s="142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55"/>
      <c r="CH205" s="156" t="s">
        <v>105</v>
      </c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8"/>
      <c r="FC205" s="159" t="s">
        <v>45</v>
      </c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60" t="s">
        <v>46</v>
      </c>
      <c r="FO205" s="160"/>
      <c r="FP205" s="160"/>
      <c r="FQ205" s="160"/>
      <c r="FR205" s="160"/>
      <c r="FS205" s="160"/>
      <c r="FT205" s="160"/>
      <c r="FU205" s="161">
        <v>100</v>
      </c>
      <c r="FV205" s="161"/>
      <c r="FW205" s="161"/>
      <c r="FX205" s="161"/>
      <c r="FY205" s="161"/>
      <c r="FZ205" s="161"/>
      <c r="GA205" s="161"/>
      <c r="GB205" s="161"/>
      <c r="GC205" s="161"/>
      <c r="GD205" s="161"/>
      <c r="GE205" s="161"/>
      <c r="GF205" s="161"/>
      <c r="GG205" s="161"/>
      <c r="GH205" s="162">
        <f t="shared" si="16"/>
        <v>100</v>
      </c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>
        <f t="shared" si="17"/>
        <v>100</v>
      </c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6"/>
      <c r="HI205" s="6"/>
    </row>
    <row r="206" spans="1:217" ht="30.75" customHeight="1" x14ac:dyDescent="0.25">
      <c r="A206" s="299" t="s">
        <v>118</v>
      </c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  <c r="Y206" s="355"/>
      <c r="Z206" s="138" t="s">
        <v>106</v>
      </c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53"/>
      <c r="AO206" s="138" t="s">
        <v>94</v>
      </c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53"/>
      <c r="BD206" s="138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53"/>
      <c r="BS206" s="138" t="s">
        <v>93</v>
      </c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53"/>
      <c r="CH206" s="156" t="s">
        <v>103</v>
      </c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8"/>
      <c r="FC206" s="159" t="s">
        <v>45</v>
      </c>
      <c r="FD206" s="159"/>
      <c r="FE206" s="159"/>
      <c r="FF206" s="159"/>
      <c r="FG206" s="159"/>
      <c r="FH206" s="159"/>
      <c r="FI206" s="159"/>
      <c r="FJ206" s="159"/>
      <c r="FK206" s="159"/>
      <c r="FL206" s="159"/>
      <c r="FM206" s="159"/>
      <c r="FN206" s="160" t="s">
        <v>46</v>
      </c>
      <c r="FO206" s="160"/>
      <c r="FP206" s="160"/>
      <c r="FQ206" s="160"/>
      <c r="FR206" s="160"/>
      <c r="FS206" s="160"/>
      <c r="FT206" s="160"/>
      <c r="FU206" s="161">
        <v>100</v>
      </c>
      <c r="FV206" s="161"/>
      <c r="FW206" s="161"/>
      <c r="FX206" s="161"/>
      <c r="FY206" s="161"/>
      <c r="FZ206" s="161"/>
      <c r="GA206" s="161"/>
      <c r="GB206" s="161"/>
      <c r="GC206" s="161"/>
      <c r="GD206" s="161"/>
      <c r="GE206" s="161"/>
      <c r="GF206" s="161"/>
      <c r="GG206" s="161"/>
      <c r="GH206" s="162">
        <f t="shared" si="16"/>
        <v>100</v>
      </c>
      <c r="GI206" s="162"/>
      <c r="GJ206" s="162"/>
      <c r="GK206" s="162"/>
      <c r="GL206" s="162"/>
      <c r="GM206" s="162"/>
      <c r="GN206" s="162"/>
      <c r="GO206" s="162"/>
      <c r="GP206" s="162"/>
      <c r="GQ206" s="162"/>
      <c r="GR206" s="162"/>
      <c r="GS206" s="162"/>
      <c r="GT206" s="162"/>
      <c r="GU206" s="162">
        <f t="shared" si="17"/>
        <v>100</v>
      </c>
      <c r="GV206" s="162"/>
      <c r="GW206" s="162"/>
      <c r="GX206" s="162"/>
      <c r="GY206" s="162"/>
      <c r="GZ206" s="162"/>
      <c r="HA206" s="162"/>
      <c r="HB206" s="162"/>
      <c r="HC206" s="162"/>
      <c r="HD206" s="162"/>
      <c r="HE206" s="162"/>
      <c r="HF206" s="162"/>
      <c r="HG206" s="162"/>
      <c r="HH206" s="6"/>
      <c r="HI206" s="6"/>
    </row>
    <row r="207" spans="1:217" ht="42.75" customHeight="1" x14ac:dyDescent="0.25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7"/>
      <c r="Q207" s="357"/>
      <c r="R207" s="357"/>
      <c r="S207" s="357"/>
      <c r="T207" s="357"/>
      <c r="U207" s="357"/>
      <c r="V207" s="357"/>
      <c r="W207" s="357"/>
      <c r="X207" s="357"/>
      <c r="Y207" s="358"/>
      <c r="Z207" s="140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54"/>
      <c r="AO207" s="140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54"/>
      <c r="BD207" s="140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54"/>
      <c r="BS207" s="140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54"/>
      <c r="CH207" s="156" t="s">
        <v>104</v>
      </c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6"/>
      <c r="FC207" s="159" t="s">
        <v>45</v>
      </c>
      <c r="FD207" s="159"/>
      <c r="FE207" s="159"/>
      <c r="FF207" s="159"/>
      <c r="FG207" s="159"/>
      <c r="FH207" s="159"/>
      <c r="FI207" s="159"/>
      <c r="FJ207" s="159"/>
      <c r="FK207" s="159"/>
      <c r="FL207" s="159"/>
      <c r="FM207" s="159"/>
      <c r="FN207" s="160" t="s">
        <v>46</v>
      </c>
      <c r="FO207" s="160"/>
      <c r="FP207" s="160"/>
      <c r="FQ207" s="160"/>
      <c r="FR207" s="160"/>
      <c r="FS207" s="160"/>
      <c r="FT207" s="160"/>
      <c r="FU207" s="161">
        <v>10</v>
      </c>
      <c r="FV207" s="161"/>
      <c r="FW207" s="161"/>
      <c r="FX207" s="161"/>
      <c r="FY207" s="161"/>
      <c r="FZ207" s="161"/>
      <c r="GA207" s="161"/>
      <c r="GB207" s="161"/>
      <c r="GC207" s="161"/>
      <c r="GD207" s="161"/>
      <c r="GE207" s="161"/>
      <c r="GF207" s="161"/>
      <c r="GG207" s="161"/>
      <c r="GH207" s="162">
        <f t="shared" si="16"/>
        <v>10</v>
      </c>
      <c r="GI207" s="162"/>
      <c r="GJ207" s="162"/>
      <c r="GK207" s="162"/>
      <c r="GL207" s="162"/>
      <c r="GM207" s="162"/>
      <c r="GN207" s="162"/>
      <c r="GO207" s="162"/>
      <c r="GP207" s="162"/>
      <c r="GQ207" s="162"/>
      <c r="GR207" s="162"/>
      <c r="GS207" s="162"/>
      <c r="GT207" s="162"/>
      <c r="GU207" s="162">
        <f t="shared" si="17"/>
        <v>10</v>
      </c>
      <c r="GV207" s="162"/>
      <c r="GW207" s="162"/>
      <c r="GX207" s="162"/>
      <c r="GY207" s="162"/>
      <c r="GZ207" s="162"/>
      <c r="HA207" s="162"/>
      <c r="HB207" s="162"/>
      <c r="HC207" s="162"/>
      <c r="HD207" s="162"/>
      <c r="HE207" s="162"/>
      <c r="HF207" s="162"/>
      <c r="HG207" s="162"/>
      <c r="HH207" s="6"/>
      <c r="HI207" s="6"/>
    </row>
    <row r="208" spans="1:217" ht="30.75" customHeight="1" x14ac:dyDescent="0.25">
      <c r="A208" s="359"/>
      <c r="B208" s="360"/>
      <c r="C208" s="360"/>
      <c r="D208" s="360"/>
      <c r="E208" s="360"/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60"/>
      <c r="V208" s="360"/>
      <c r="W208" s="360"/>
      <c r="X208" s="360"/>
      <c r="Y208" s="361"/>
      <c r="Z208" s="142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55"/>
      <c r="AO208" s="142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55"/>
      <c r="BD208" s="142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55"/>
      <c r="BS208" s="142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55"/>
      <c r="CH208" s="156" t="s">
        <v>105</v>
      </c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8"/>
      <c r="FC208" s="159" t="s">
        <v>45</v>
      </c>
      <c r="FD208" s="159"/>
      <c r="FE208" s="159"/>
      <c r="FF208" s="159"/>
      <c r="FG208" s="159"/>
      <c r="FH208" s="159"/>
      <c r="FI208" s="159"/>
      <c r="FJ208" s="159"/>
      <c r="FK208" s="159"/>
      <c r="FL208" s="159"/>
      <c r="FM208" s="159"/>
      <c r="FN208" s="160" t="s">
        <v>46</v>
      </c>
      <c r="FO208" s="160"/>
      <c r="FP208" s="160"/>
      <c r="FQ208" s="160"/>
      <c r="FR208" s="160"/>
      <c r="FS208" s="160"/>
      <c r="FT208" s="160"/>
      <c r="FU208" s="161">
        <v>100</v>
      </c>
      <c r="FV208" s="161"/>
      <c r="FW208" s="161"/>
      <c r="FX208" s="161"/>
      <c r="FY208" s="161"/>
      <c r="FZ208" s="161"/>
      <c r="GA208" s="161"/>
      <c r="GB208" s="161"/>
      <c r="GC208" s="161"/>
      <c r="GD208" s="161"/>
      <c r="GE208" s="161"/>
      <c r="GF208" s="161"/>
      <c r="GG208" s="161"/>
      <c r="GH208" s="162">
        <f t="shared" si="16"/>
        <v>100</v>
      </c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>
        <f t="shared" si="17"/>
        <v>100</v>
      </c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6"/>
      <c r="HI208" s="6"/>
    </row>
    <row r="209" spans="1:217" ht="30.75" hidden="1" customHeight="1" x14ac:dyDescent="0.25">
      <c r="A209" s="129" t="s">
        <v>226</v>
      </c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7"/>
      <c r="Z209" s="138" t="s">
        <v>106</v>
      </c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53"/>
      <c r="AO209" s="138" t="s">
        <v>43</v>
      </c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53"/>
      <c r="BD209" s="138" t="s">
        <v>94</v>
      </c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53"/>
      <c r="BS209" s="138" t="s">
        <v>234</v>
      </c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53"/>
      <c r="CH209" s="156" t="s">
        <v>103</v>
      </c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8"/>
      <c r="FC209" s="159" t="s">
        <v>45</v>
      </c>
      <c r="FD209" s="159"/>
      <c r="FE209" s="159"/>
      <c r="FF209" s="159"/>
      <c r="FG209" s="159"/>
      <c r="FH209" s="159"/>
      <c r="FI209" s="159"/>
      <c r="FJ209" s="159"/>
      <c r="FK209" s="159"/>
      <c r="FL209" s="159"/>
      <c r="FM209" s="159"/>
      <c r="FN209" s="160" t="s">
        <v>46</v>
      </c>
      <c r="FO209" s="160"/>
      <c r="FP209" s="160"/>
      <c r="FQ209" s="160"/>
      <c r="FR209" s="160"/>
      <c r="FS209" s="160"/>
      <c r="FT209" s="160"/>
      <c r="FU209" s="161">
        <v>100</v>
      </c>
      <c r="FV209" s="161"/>
      <c r="FW209" s="161"/>
      <c r="FX209" s="161"/>
      <c r="FY209" s="161"/>
      <c r="FZ209" s="161"/>
      <c r="GA209" s="161"/>
      <c r="GB209" s="161"/>
      <c r="GC209" s="161"/>
      <c r="GD209" s="161"/>
      <c r="GE209" s="161"/>
      <c r="GF209" s="161"/>
      <c r="GG209" s="161"/>
      <c r="GH209" s="162">
        <f t="shared" ref="GH209:GH211" si="20">FU209</f>
        <v>100</v>
      </c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>
        <f t="shared" ref="GU209:GU211" si="21">GH209</f>
        <v>100</v>
      </c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6"/>
      <c r="HI209" s="6"/>
    </row>
    <row r="210" spans="1:217" ht="30.75" hidden="1" customHeight="1" x14ac:dyDescent="0.25">
      <c r="A210" s="198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200"/>
      <c r="Z210" s="140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54"/>
      <c r="AO210" s="140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54"/>
      <c r="BD210" s="140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54"/>
      <c r="BS210" s="140"/>
      <c r="BT210" s="141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54"/>
      <c r="CH210" s="156" t="s">
        <v>104</v>
      </c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6"/>
      <c r="FC210" s="159" t="s">
        <v>45</v>
      </c>
      <c r="FD210" s="159"/>
      <c r="FE210" s="159"/>
      <c r="FF210" s="159"/>
      <c r="FG210" s="159"/>
      <c r="FH210" s="159"/>
      <c r="FI210" s="159"/>
      <c r="FJ210" s="159"/>
      <c r="FK210" s="159"/>
      <c r="FL210" s="159"/>
      <c r="FM210" s="159"/>
      <c r="FN210" s="160" t="s">
        <v>46</v>
      </c>
      <c r="FO210" s="160"/>
      <c r="FP210" s="160"/>
      <c r="FQ210" s="160"/>
      <c r="FR210" s="160"/>
      <c r="FS210" s="160"/>
      <c r="FT210" s="160"/>
      <c r="FU210" s="161"/>
      <c r="FV210" s="161"/>
      <c r="FW210" s="161"/>
      <c r="FX210" s="161"/>
      <c r="FY210" s="161"/>
      <c r="FZ210" s="161"/>
      <c r="GA210" s="161"/>
      <c r="GB210" s="161"/>
      <c r="GC210" s="161"/>
      <c r="GD210" s="161"/>
      <c r="GE210" s="161"/>
      <c r="GF210" s="161"/>
      <c r="GG210" s="161"/>
      <c r="GH210" s="162">
        <f t="shared" si="20"/>
        <v>0</v>
      </c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>
        <f t="shared" si="21"/>
        <v>0</v>
      </c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6"/>
      <c r="HI210" s="6"/>
    </row>
    <row r="211" spans="1:217" ht="30.75" hidden="1" customHeight="1" x14ac:dyDescent="0.25">
      <c r="A211" s="201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3"/>
      <c r="Z211" s="142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55"/>
      <c r="AO211" s="142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55"/>
      <c r="BD211" s="142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55"/>
      <c r="BS211" s="142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55"/>
      <c r="CH211" s="156" t="s">
        <v>105</v>
      </c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8"/>
      <c r="FC211" s="159" t="s">
        <v>45</v>
      </c>
      <c r="FD211" s="159"/>
      <c r="FE211" s="159"/>
      <c r="FF211" s="159"/>
      <c r="FG211" s="159"/>
      <c r="FH211" s="159"/>
      <c r="FI211" s="159"/>
      <c r="FJ211" s="159"/>
      <c r="FK211" s="159"/>
      <c r="FL211" s="159"/>
      <c r="FM211" s="159"/>
      <c r="FN211" s="160" t="s">
        <v>46</v>
      </c>
      <c r="FO211" s="160"/>
      <c r="FP211" s="160"/>
      <c r="FQ211" s="160"/>
      <c r="FR211" s="160"/>
      <c r="FS211" s="160"/>
      <c r="FT211" s="160"/>
      <c r="FU211" s="161">
        <v>100</v>
      </c>
      <c r="FV211" s="161"/>
      <c r="FW211" s="161"/>
      <c r="FX211" s="161"/>
      <c r="FY211" s="161"/>
      <c r="FZ211" s="161"/>
      <c r="GA211" s="161"/>
      <c r="GB211" s="161"/>
      <c r="GC211" s="161"/>
      <c r="GD211" s="161"/>
      <c r="GE211" s="161"/>
      <c r="GF211" s="161"/>
      <c r="GG211" s="161"/>
      <c r="GH211" s="162">
        <f t="shared" si="20"/>
        <v>100</v>
      </c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>
        <f t="shared" si="21"/>
        <v>100</v>
      </c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6"/>
      <c r="HI211" s="6"/>
    </row>
    <row r="212" spans="1:217" ht="30.75" hidden="1" customHeight="1" x14ac:dyDescent="0.25">
      <c r="A212" s="129" t="s">
        <v>227</v>
      </c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7"/>
      <c r="Z212" s="138" t="s">
        <v>211</v>
      </c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53"/>
      <c r="AO212" s="138" t="s">
        <v>43</v>
      </c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53"/>
      <c r="BD212" s="138" t="s">
        <v>94</v>
      </c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53"/>
      <c r="BS212" s="138" t="s">
        <v>207</v>
      </c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53"/>
      <c r="CH212" s="156" t="s">
        <v>103</v>
      </c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8"/>
      <c r="FC212" s="159" t="s">
        <v>45</v>
      </c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60" t="s">
        <v>46</v>
      </c>
      <c r="FO212" s="160"/>
      <c r="FP212" s="160"/>
      <c r="FQ212" s="160"/>
      <c r="FR212" s="160"/>
      <c r="FS212" s="160"/>
      <c r="FT212" s="160"/>
      <c r="FU212" s="161">
        <v>100</v>
      </c>
      <c r="FV212" s="161"/>
      <c r="FW212" s="161"/>
      <c r="FX212" s="161"/>
      <c r="FY212" s="161"/>
      <c r="FZ212" s="161"/>
      <c r="GA212" s="161"/>
      <c r="GB212" s="161"/>
      <c r="GC212" s="161"/>
      <c r="GD212" s="161"/>
      <c r="GE212" s="161"/>
      <c r="GF212" s="161"/>
      <c r="GG212" s="161"/>
      <c r="GH212" s="162">
        <f t="shared" si="16"/>
        <v>100</v>
      </c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>
        <f t="shared" si="17"/>
        <v>100</v>
      </c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6"/>
      <c r="HI212" s="6"/>
    </row>
    <row r="213" spans="1:217" ht="30.75" hidden="1" customHeight="1" x14ac:dyDescent="0.25">
      <c r="A213" s="198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200"/>
      <c r="Z213" s="140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54"/>
      <c r="AO213" s="140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54"/>
      <c r="BD213" s="140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54"/>
      <c r="BS213" s="140"/>
      <c r="BT213" s="141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54"/>
      <c r="CH213" s="156" t="s">
        <v>104</v>
      </c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6"/>
      <c r="FC213" s="159" t="s">
        <v>45</v>
      </c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60" t="s">
        <v>46</v>
      </c>
      <c r="FO213" s="160"/>
      <c r="FP213" s="160"/>
      <c r="FQ213" s="160"/>
      <c r="FR213" s="160"/>
      <c r="FS213" s="160"/>
      <c r="FT213" s="160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2">
        <f t="shared" si="16"/>
        <v>0</v>
      </c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>
        <f t="shared" si="17"/>
        <v>0</v>
      </c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6"/>
      <c r="HI213" s="6"/>
    </row>
    <row r="214" spans="1:217" ht="30.75" hidden="1" customHeight="1" x14ac:dyDescent="0.25">
      <c r="A214" s="201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3"/>
      <c r="Z214" s="142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55"/>
      <c r="AO214" s="142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55"/>
      <c r="BD214" s="142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55"/>
      <c r="BS214" s="142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55"/>
      <c r="CH214" s="156" t="s">
        <v>105</v>
      </c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8"/>
      <c r="FC214" s="159" t="s">
        <v>45</v>
      </c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60" t="s">
        <v>46</v>
      </c>
      <c r="FO214" s="160"/>
      <c r="FP214" s="160"/>
      <c r="FQ214" s="160"/>
      <c r="FR214" s="160"/>
      <c r="FS214" s="160"/>
      <c r="FT214" s="160"/>
      <c r="FU214" s="161">
        <v>100</v>
      </c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2">
        <f t="shared" si="16"/>
        <v>100</v>
      </c>
      <c r="GI214" s="162"/>
      <c r="GJ214" s="162"/>
      <c r="GK214" s="162"/>
      <c r="GL214" s="162"/>
      <c r="GM214" s="162"/>
      <c r="GN214" s="162"/>
      <c r="GO214" s="162"/>
      <c r="GP214" s="162"/>
      <c r="GQ214" s="162"/>
      <c r="GR214" s="162"/>
      <c r="GS214" s="162"/>
      <c r="GT214" s="162"/>
      <c r="GU214" s="162">
        <f t="shared" si="17"/>
        <v>100</v>
      </c>
      <c r="GV214" s="162"/>
      <c r="GW214" s="162"/>
      <c r="GX214" s="162"/>
      <c r="GY214" s="162"/>
      <c r="GZ214" s="162"/>
      <c r="HA214" s="162"/>
      <c r="HB214" s="162"/>
      <c r="HC214" s="162"/>
      <c r="HD214" s="162"/>
      <c r="HE214" s="162"/>
      <c r="HF214" s="162"/>
      <c r="HG214" s="162"/>
      <c r="HH214" s="6"/>
      <c r="HI214" s="6"/>
    </row>
    <row r="215" spans="1:217" ht="30.75" hidden="1" customHeight="1" x14ac:dyDescent="0.25">
      <c r="A215" s="179" t="s">
        <v>217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9"/>
      <c r="Z215" s="138" t="s">
        <v>211</v>
      </c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53"/>
      <c r="AO215" s="138" t="s">
        <v>43</v>
      </c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53"/>
      <c r="BD215" s="138" t="s">
        <v>94</v>
      </c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53"/>
      <c r="BS215" s="138" t="s">
        <v>93</v>
      </c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53"/>
      <c r="CH215" s="156" t="s">
        <v>103</v>
      </c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8"/>
      <c r="FC215" s="159" t="s">
        <v>45</v>
      </c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60" t="s">
        <v>46</v>
      </c>
      <c r="FO215" s="160"/>
      <c r="FP215" s="160"/>
      <c r="FQ215" s="160"/>
      <c r="FR215" s="160"/>
      <c r="FS215" s="160"/>
      <c r="FT215" s="160"/>
      <c r="FU215" s="161">
        <v>100</v>
      </c>
      <c r="FV215" s="161"/>
      <c r="FW215" s="161"/>
      <c r="FX215" s="161"/>
      <c r="FY215" s="161"/>
      <c r="FZ215" s="161"/>
      <c r="GA215" s="161"/>
      <c r="GB215" s="161"/>
      <c r="GC215" s="161"/>
      <c r="GD215" s="161"/>
      <c r="GE215" s="161"/>
      <c r="GF215" s="161"/>
      <c r="GG215" s="161"/>
      <c r="GH215" s="162">
        <f t="shared" si="16"/>
        <v>100</v>
      </c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>
        <f t="shared" si="17"/>
        <v>100</v>
      </c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6"/>
      <c r="HI215" s="6"/>
    </row>
    <row r="216" spans="1:217" ht="30.75" hidden="1" customHeight="1" x14ac:dyDescent="0.25">
      <c r="A216" s="19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2"/>
      <c r="Z216" s="140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54"/>
      <c r="AO216" s="140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54"/>
      <c r="BD216" s="140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54"/>
      <c r="BS216" s="140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54"/>
      <c r="CH216" s="156" t="s">
        <v>104</v>
      </c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6"/>
      <c r="FC216" s="159" t="s">
        <v>45</v>
      </c>
      <c r="FD216" s="159"/>
      <c r="FE216" s="159"/>
      <c r="FF216" s="159"/>
      <c r="FG216" s="159"/>
      <c r="FH216" s="159"/>
      <c r="FI216" s="159"/>
      <c r="FJ216" s="159"/>
      <c r="FK216" s="159"/>
      <c r="FL216" s="159"/>
      <c r="FM216" s="159"/>
      <c r="FN216" s="160" t="s">
        <v>46</v>
      </c>
      <c r="FO216" s="160"/>
      <c r="FP216" s="160"/>
      <c r="FQ216" s="160"/>
      <c r="FR216" s="160"/>
      <c r="FS216" s="160"/>
      <c r="FT216" s="160"/>
      <c r="FU216" s="161"/>
      <c r="FV216" s="161"/>
      <c r="FW216" s="161"/>
      <c r="FX216" s="161"/>
      <c r="FY216" s="161"/>
      <c r="FZ216" s="161"/>
      <c r="GA216" s="161"/>
      <c r="GB216" s="161"/>
      <c r="GC216" s="161"/>
      <c r="GD216" s="161"/>
      <c r="GE216" s="161"/>
      <c r="GF216" s="161"/>
      <c r="GG216" s="161"/>
      <c r="GH216" s="162">
        <f t="shared" si="16"/>
        <v>0</v>
      </c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>
        <f t="shared" si="17"/>
        <v>0</v>
      </c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6"/>
      <c r="HI216" s="6"/>
    </row>
    <row r="217" spans="1:217" ht="30.75" hidden="1" customHeight="1" x14ac:dyDescent="0.25">
      <c r="A217" s="193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5"/>
      <c r="Z217" s="142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55"/>
      <c r="AO217" s="142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55"/>
      <c r="BD217" s="142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55"/>
      <c r="BS217" s="142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55"/>
      <c r="CH217" s="156" t="s">
        <v>105</v>
      </c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8"/>
      <c r="FC217" s="159" t="s">
        <v>45</v>
      </c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60" t="s">
        <v>46</v>
      </c>
      <c r="FO217" s="160"/>
      <c r="FP217" s="160"/>
      <c r="FQ217" s="160"/>
      <c r="FR217" s="160"/>
      <c r="FS217" s="160"/>
      <c r="FT217" s="160"/>
      <c r="FU217" s="161">
        <v>100</v>
      </c>
      <c r="FV217" s="161"/>
      <c r="FW217" s="161"/>
      <c r="FX217" s="161"/>
      <c r="FY217" s="161"/>
      <c r="FZ217" s="161"/>
      <c r="GA217" s="161"/>
      <c r="GB217" s="161"/>
      <c r="GC217" s="161"/>
      <c r="GD217" s="161"/>
      <c r="GE217" s="161"/>
      <c r="GF217" s="161"/>
      <c r="GG217" s="161"/>
      <c r="GH217" s="162">
        <f t="shared" si="16"/>
        <v>100</v>
      </c>
      <c r="GI217" s="162"/>
      <c r="GJ217" s="162"/>
      <c r="GK217" s="162"/>
      <c r="GL217" s="162"/>
      <c r="GM217" s="162"/>
      <c r="GN217" s="162"/>
      <c r="GO217" s="162"/>
      <c r="GP217" s="162"/>
      <c r="GQ217" s="162"/>
      <c r="GR217" s="162"/>
      <c r="GS217" s="162"/>
      <c r="GT217" s="162"/>
      <c r="GU217" s="162">
        <f t="shared" si="17"/>
        <v>100</v>
      </c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6"/>
      <c r="HI217" s="6"/>
    </row>
    <row r="218" spans="1:217" ht="48" hidden="1" customHeight="1" x14ac:dyDescent="0.25">
      <c r="A218" s="179" t="s">
        <v>228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9"/>
      <c r="Z218" s="138" t="s">
        <v>211</v>
      </c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53"/>
      <c r="AO218" s="138" t="s">
        <v>43</v>
      </c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53"/>
      <c r="BD218" s="138" t="s">
        <v>94</v>
      </c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53"/>
      <c r="BS218" s="138" t="s">
        <v>234</v>
      </c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53"/>
      <c r="CH218" s="156" t="s">
        <v>103</v>
      </c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8"/>
      <c r="FC218" s="159" t="s">
        <v>45</v>
      </c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60" t="s">
        <v>46</v>
      </c>
      <c r="FO218" s="160"/>
      <c r="FP218" s="160"/>
      <c r="FQ218" s="160"/>
      <c r="FR218" s="160"/>
      <c r="FS218" s="160"/>
      <c r="FT218" s="160"/>
      <c r="FU218" s="161">
        <v>100</v>
      </c>
      <c r="FV218" s="161"/>
      <c r="FW218" s="161"/>
      <c r="FX218" s="161"/>
      <c r="FY218" s="161"/>
      <c r="FZ218" s="161"/>
      <c r="GA218" s="161"/>
      <c r="GB218" s="161"/>
      <c r="GC218" s="161"/>
      <c r="GD218" s="161"/>
      <c r="GE218" s="161"/>
      <c r="GF218" s="161"/>
      <c r="GG218" s="161"/>
      <c r="GH218" s="162">
        <f t="shared" ref="GH218:GH223" si="22">FU218</f>
        <v>100</v>
      </c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>
        <f t="shared" ref="GU218:GU223" si="23">GH218</f>
        <v>100</v>
      </c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6"/>
      <c r="HI218" s="6"/>
    </row>
    <row r="219" spans="1:217" ht="48" hidden="1" customHeight="1" x14ac:dyDescent="0.25">
      <c r="A219" s="190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2"/>
      <c r="Z219" s="140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54"/>
      <c r="AO219" s="140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54"/>
      <c r="BD219" s="140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54"/>
      <c r="BS219" s="140"/>
      <c r="BT219" s="141"/>
      <c r="BU219" s="141"/>
      <c r="BV219" s="141"/>
      <c r="BW219" s="141"/>
      <c r="BX219" s="141"/>
      <c r="BY219" s="141"/>
      <c r="BZ219" s="141"/>
      <c r="CA219" s="141"/>
      <c r="CB219" s="141"/>
      <c r="CC219" s="141"/>
      <c r="CD219" s="141"/>
      <c r="CE219" s="141"/>
      <c r="CF219" s="141"/>
      <c r="CG219" s="154"/>
      <c r="CH219" s="156" t="s">
        <v>104</v>
      </c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6"/>
      <c r="FC219" s="159" t="s">
        <v>45</v>
      </c>
      <c r="FD219" s="159"/>
      <c r="FE219" s="159"/>
      <c r="FF219" s="159"/>
      <c r="FG219" s="159"/>
      <c r="FH219" s="159"/>
      <c r="FI219" s="159"/>
      <c r="FJ219" s="159"/>
      <c r="FK219" s="159"/>
      <c r="FL219" s="159"/>
      <c r="FM219" s="159"/>
      <c r="FN219" s="160" t="s">
        <v>46</v>
      </c>
      <c r="FO219" s="160"/>
      <c r="FP219" s="160"/>
      <c r="FQ219" s="160"/>
      <c r="FR219" s="160"/>
      <c r="FS219" s="160"/>
      <c r="FT219" s="160"/>
      <c r="FU219" s="161"/>
      <c r="FV219" s="161"/>
      <c r="FW219" s="161"/>
      <c r="FX219" s="161"/>
      <c r="FY219" s="161"/>
      <c r="FZ219" s="161"/>
      <c r="GA219" s="161"/>
      <c r="GB219" s="161"/>
      <c r="GC219" s="161"/>
      <c r="GD219" s="161"/>
      <c r="GE219" s="161"/>
      <c r="GF219" s="161"/>
      <c r="GG219" s="161"/>
      <c r="GH219" s="162">
        <f t="shared" si="22"/>
        <v>0</v>
      </c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>
        <f t="shared" si="23"/>
        <v>0</v>
      </c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6"/>
      <c r="HI219" s="6"/>
    </row>
    <row r="220" spans="1:217" ht="30.75" hidden="1" customHeight="1" x14ac:dyDescent="0.25">
      <c r="A220" s="193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5"/>
      <c r="Z220" s="142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55"/>
      <c r="AO220" s="142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55"/>
      <c r="BD220" s="142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55"/>
      <c r="BS220" s="142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55"/>
      <c r="CH220" s="156" t="s">
        <v>105</v>
      </c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8"/>
      <c r="FC220" s="159" t="s">
        <v>45</v>
      </c>
      <c r="FD220" s="159"/>
      <c r="FE220" s="159"/>
      <c r="FF220" s="159"/>
      <c r="FG220" s="159"/>
      <c r="FH220" s="159"/>
      <c r="FI220" s="159"/>
      <c r="FJ220" s="159"/>
      <c r="FK220" s="159"/>
      <c r="FL220" s="159"/>
      <c r="FM220" s="159"/>
      <c r="FN220" s="160" t="s">
        <v>46</v>
      </c>
      <c r="FO220" s="160"/>
      <c r="FP220" s="160"/>
      <c r="FQ220" s="160"/>
      <c r="FR220" s="160"/>
      <c r="FS220" s="160"/>
      <c r="FT220" s="160"/>
      <c r="FU220" s="161">
        <v>100</v>
      </c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2">
        <f t="shared" si="22"/>
        <v>100</v>
      </c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>
        <f t="shared" si="23"/>
        <v>100</v>
      </c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6"/>
      <c r="HI220" s="6"/>
    </row>
    <row r="221" spans="1:217" ht="30.75" hidden="1" customHeight="1" x14ac:dyDescent="0.25">
      <c r="A221" s="179" t="s">
        <v>231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9"/>
      <c r="Z221" s="138" t="s">
        <v>106</v>
      </c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53"/>
      <c r="AO221" s="138" t="s">
        <v>43</v>
      </c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53"/>
      <c r="BD221" s="138" t="s">
        <v>94</v>
      </c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53"/>
      <c r="BS221" s="138" t="s">
        <v>235</v>
      </c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53"/>
      <c r="CH221" s="156" t="s">
        <v>103</v>
      </c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8"/>
      <c r="FC221" s="159" t="s">
        <v>45</v>
      </c>
      <c r="FD221" s="159"/>
      <c r="FE221" s="159"/>
      <c r="FF221" s="159"/>
      <c r="FG221" s="159"/>
      <c r="FH221" s="159"/>
      <c r="FI221" s="159"/>
      <c r="FJ221" s="159"/>
      <c r="FK221" s="159"/>
      <c r="FL221" s="159"/>
      <c r="FM221" s="159"/>
      <c r="FN221" s="160" t="s">
        <v>46</v>
      </c>
      <c r="FO221" s="160"/>
      <c r="FP221" s="160"/>
      <c r="FQ221" s="160"/>
      <c r="FR221" s="160"/>
      <c r="FS221" s="160"/>
      <c r="FT221" s="160"/>
      <c r="FU221" s="161">
        <v>100</v>
      </c>
      <c r="FV221" s="161"/>
      <c r="FW221" s="161"/>
      <c r="FX221" s="161"/>
      <c r="FY221" s="161"/>
      <c r="FZ221" s="161"/>
      <c r="GA221" s="161"/>
      <c r="GB221" s="161"/>
      <c r="GC221" s="161"/>
      <c r="GD221" s="161"/>
      <c r="GE221" s="161"/>
      <c r="GF221" s="161"/>
      <c r="GG221" s="161"/>
      <c r="GH221" s="162">
        <f t="shared" si="22"/>
        <v>100</v>
      </c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>
        <f t="shared" si="23"/>
        <v>100</v>
      </c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6"/>
      <c r="HI221" s="6"/>
    </row>
    <row r="222" spans="1:217" ht="30.75" hidden="1" customHeight="1" x14ac:dyDescent="0.25">
      <c r="A222" s="190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2"/>
      <c r="Z222" s="140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54"/>
      <c r="AO222" s="140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54"/>
      <c r="BD222" s="140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54"/>
      <c r="BS222" s="140"/>
      <c r="BT222" s="141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54"/>
      <c r="CH222" s="156" t="s">
        <v>104</v>
      </c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6"/>
      <c r="FC222" s="159" t="s">
        <v>45</v>
      </c>
      <c r="FD222" s="159"/>
      <c r="FE222" s="159"/>
      <c r="FF222" s="159"/>
      <c r="FG222" s="159"/>
      <c r="FH222" s="159"/>
      <c r="FI222" s="159"/>
      <c r="FJ222" s="159"/>
      <c r="FK222" s="159"/>
      <c r="FL222" s="159"/>
      <c r="FM222" s="159"/>
      <c r="FN222" s="160" t="s">
        <v>46</v>
      </c>
      <c r="FO222" s="160"/>
      <c r="FP222" s="160"/>
      <c r="FQ222" s="160"/>
      <c r="FR222" s="160"/>
      <c r="FS222" s="160"/>
      <c r="FT222" s="160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2">
        <f t="shared" si="22"/>
        <v>0</v>
      </c>
      <c r="GI222" s="162"/>
      <c r="GJ222" s="162"/>
      <c r="GK222" s="162"/>
      <c r="GL222" s="162"/>
      <c r="GM222" s="162"/>
      <c r="GN222" s="162"/>
      <c r="GO222" s="162"/>
      <c r="GP222" s="162"/>
      <c r="GQ222" s="162"/>
      <c r="GR222" s="162"/>
      <c r="GS222" s="162"/>
      <c r="GT222" s="162"/>
      <c r="GU222" s="162">
        <f t="shared" si="23"/>
        <v>0</v>
      </c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6"/>
      <c r="HI222" s="6"/>
    </row>
    <row r="223" spans="1:217" ht="30.75" hidden="1" customHeight="1" x14ac:dyDescent="0.25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5"/>
      <c r="Z223" s="142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55"/>
      <c r="AO223" s="142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55"/>
      <c r="BD223" s="142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55"/>
      <c r="BS223" s="142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55"/>
      <c r="CH223" s="156" t="s">
        <v>105</v>
      </c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8"/>
      <c r="FC223" s="159" t="s">
        <v>45</v>
      </c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60" t="s">
        <v>46</v>
      </c>
      <c r="FO223" s="160"/>
      <c r="FP223" s="160"/>
      <c r="FQ223" s="160"/>
      <c r="FR223" s="160"/>
      <c r="FS223" s="160"/>
      <c r="FT223" s="160"/>
      <c r="FU223" s="161">
        <v>100</v>
      </c>
      <c r="FV223" s="161"/>
      <c r="FW223" s="161"/>
      <c r="FX223" s="161"/>
      <c r="FY223" s="161"/>
      <c r="FZ223" s="161"/>
      <c r="GA223" s="161"/>
      <c r="GB223" s="161"/>
      <c r="GC223" s="161"/>
      <c r="GD223" s="161"/>
      <c r="GE223" s="161"/>
      <c r="GF223" s="161"/>
      <c r="GG223" s="161"/>
      <c r="GH223" s="162">
        <f t="shared" si="22"/>
        <v>100</v>
      </c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>
        <f t="shared" si="23"/>
        <v>100</v>
      </c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6"/>
      <c r="HI223" s="6"/>
    </row>
    <row r="224" spans="1:217" ht="12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ht="12" customHeight="1" x14ac:dyDescent="0.25">
      <c r="A225" s="7" t="s">
        <v>47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ht="12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ht="49.5" customHeight="1" x14ac:dyDescent="0.25">
      <c r="A227" s="258" t="s">
        <v>29</v>
      </c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60"/>
      <c r="W227" s="258" t="s">
        <v>48</v>
      </c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59"/>
      <c r="AZ227" s="259"/>
      <c r="BA227" s="259"/>
      <c r="BB227" s="259"/>
      <c r="BC227" s="259"/>
      <c r="BD227" s="259"/>
      <c r="BE227" s="259"/>
      <c r="BF227" s="260"/>
      <c r="BG227" s="258" t="s">
        <v>49</v>
      </c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60"/>
      <c r="BS227" s="258" t="s">
        <v>50</v>
      </c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59"/>
      <c r="CG227" s="259"/>
      <c r="CH227" s="259"/>
      <c r="CI227" s="259"/>
      <c r="CJ227" s="259"/>
      <c r="CK227" s="259"/>
      <c r="CL227" s="259"/>
      <c r="CM227" s="259"/>
      <c r="CN227" s="259"/>
      <c r="CO227" s="259"/>
      <c r="CP227" s="259"/>
      <c r="CQ227" s="259"/>
      <c r="CR227" s="259"/>
      <c r="CS227" s="260"/>
      <c r="CT227" s="218" t="s">
        <v>51</v>
      </c>
      <c r="CU227" s="219"/>
      <c r="CV227" s="219"/>
      <c r="CW227" s="219"/>
      <c r="CX227" s="219"/>
      <c r="CY227" s="219"/>
      <c r="CZ227" s="219"/>
      <c r="DA227" s="219"/>
      <c r="DB227" s="219"/>
      <c r="DC227" s="219"/>
      <c r="DD227" s="219"/>
      <c r="DE227" s="219"/>
      <c r="DF227" s="219"/>
      <c r="DG227" s="219"/>
      <c r="DH227" s="219"/>
      <c r="DI227" s="219"/>
      <c r="DJ227" s="219"/>
      <c r="DK227" s="219"/>
      <c r="DL227" s="219"/>
      <c r="DM227" s="219"/>
      <c r="DN227" s="219"/>
      <c r="DO227" s="219"/>
      <c r="DP227" s="219"/>
      <c r="DQ227" s="219"/>
      <c r="DR227" s="219"/>
      <c r="DS227" s="219"/>
      <c r="DT227" s="219"/>
      <c r="DU227" s="219"/>
      <c r="DV227" s="219"/>
      <c r="DW227" s="220"/>
      <c r="DX227" s="218" t="s">
        <v>52</v>
      </c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219"/>
      <c r="EJ227" s="219"/>
      <c r="EK227" s="219"/>
      <c r="EL227" s="219"/>
      <c r="EM227" s="219"/>
      <c r="EN227" s="219"/>
      <c r="EO227" s="219"/>
      <c r="EP227" s="219"/>
      <c r="EQ227" s="219"/>
      <c r="ER227" s="219"/>
      <c r="ES227" s="219"/>
      <c r="ET227" s="219"/>
      <c r="EU227" s="219"/>
      <c r="EV227" s="219"/>
      <c r="EW227" s="219"/>
      <c r="EX227" s="219"/>
      <c r="EY227" s="219"/>
      <c r="EZ227" s="219"/>
      <c r="FA227" s="219"/>
      <c r="FB227" s="219"/>
      <c r="FC227" s="219"/>
      <c r="FD227" s="219"/>
      <c r="FE227" s="219"/>
      <c r="FF227" s="219"/>
      <c r="FG227" s="219"/>
      <c r="FH227" s="219"/>
      <c r="FI227" s="219"/>
      <c r="FJ227" s="219"/>
      <c r="FK227" s="219"/>
      <c r="FL227" s="219"/>
      <c r="FM227" s="219"/>
      <c r="FN227" s="219"/>
      <c r="FO227" s="219"/>
      <c r="FP227" s="219"/>
      <c r="FQ227" s="219"/>
      <c r="FR227" s="219"/>
      <c r="FS227" s="219"/>
      <c r="FT227" s="219"/>
      <c r="FU227" s="219"/>
      <c r="FV227" s="219"/>
      <c r="FW227" s="219"/>
      <c r="FX227" s="219"/>
      <c r="FY227" s="219"/>
      <c r="FZ227" s="219"/>
      <c r="GA227" s="219"/>
      <c r="GB227" s="219"/>
      <c r="GC227" s="219"/>
      <c r="GD227" s="219"/>
      <c r="GE227" s="219"/>
      <c r="GF227" s="219"/>
      <c r="GG227" s="219"/>
      <c r="GH227" s="219"/>
      <c r="GI227" s="219"/>
      <c r="GJ227" s="219"/>
      <c r="GK227" s="219"/>
      <c r="GL227" s="219"/>
      <c r="GM227" s="219"/>
      <c r="GN227" s="219"/>
      <c r="GO227" s="219"/>
      <c r="GP227" s="219"/>
      <c r="GQ227" s="219"/>
      <c r="GR227" s="219"/>
      <c r="GS227" s="219"/>
      <c r="GT227" s="219"/>
      <c r="GU227" s="219"/>
      <c r="GV227" s="219"/>
      <c r="GW227" s="219"/>
      <c r="GX227" s="219"/>
      <c r="GY227" s="219"/>
      <c r="GZ227" s="219"/>
      <c r="HA227" s="219"/>
      <c r="HB227" s="219"/>
      <c r="HC227" s="219"/>
      <c r="HD227" s="220"/>
      <c r="HE227" s="10"/>
      <c r="HF227" s="10"/>
      <c r="HG227" s="10"/>
      <c r="HH227" s="10"/>
      <c r="HI227" s="10"/>
    </row>
    <row r="228" spans="1:217" ht="37.5" customHeight="1" x14ac:dyDescent="0.25">
      <c r="A228" s="269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1"/>
      <c r="W228" s="269"/>
      <c r="X228" s="270"/>
      <c r="Y228" s="270"/>
      <c r="Z228" s="270"/>
      <c r="AA228" s="270"/>
      <c r="AB228" s="270"/>
      <c r="AC228" s="270"/>
      <c r="AD228" s="270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270"/>
      <c r="AU228" s="270"/>
      <c r="AV228" s="270"/>
      <c r="AW228" s="270"/>
      <c r="AX228" s="270"/>
      <c r="AY228" s="270"/>
      <c r="AZ228" s="270"/>
      <c r="BA228" s="270"/>
      <c r="BB228" s="270"/>
      <c r="BC228" s="270"/>
      <c r="BD228" s="270"/>
      <c r="BE228" s="270"/>
      <c r="BF228" s="271"/>
      <c r="BG228" s="269"/>
      <c r="BH228" s="270"/>
      <c r="BI228" s="270"/>
      <c r="BJ228" s="270"/>
      <c r="BK228" s="270"/>
      <c r="BL228" s="270"/>
      <c r="BM228" s="270"/>
      <c r="BN228" s="270"/>
      <c r="BO228" s="270"/>
      <c r="BP228" s="270"/>
      <c r="BQ228" s="270"/>
      <c r="BR228" s="271"/>
      <c r="BS228" s="258" t="s">
        <v>34</v>
      </c>
      <c r="BT228" s="259"/>
      <c r="BU228" s="259"/>
      <c r="BV228" s="259"/>
      <c r="BW228" s="259"/>
      <c r="BX228" s="259"/>
      <c r="BY228" s="259"/>
      <c r="BZ228" s="259"/>
      <c r="CA228" s="259"/>
      <c r="CB228" s="259"/>
      <c r="CC228" s="260"/>
      <c r="CD228" s="258" t="s">
        <v>35</v>
      </c>
      <c r="CE228" s="259"/>
      <c r="CF228" s="259"/>
      <c r="CG228" s="259"/>
      <c r="CH228" s="259"/>
      <c r="CI228" s="259"/>
      <c r="CJ228" s="259"/>
      <c r="CK228" s="259"/>
      <c r="CL228" s="259"/>
      <c r="CM228" s="259"/>
      <c r="CN228" s="259"/>
      <c r="CO228" s="259"/>
      <c r="CP228" s="259"/>
      <c r="CQ228" s="259"/>
      <c r="CR228" s="259"/>
      <c r="CS228" s="260"/>
      <c r="CT228" s="309"/>
      <c r="CU228" s="310"/>
      <c r="CV228" s="310"/>
      <c r="CW228" s="310"/>
      <c r="CX228" s="310"/>
      <c r="CY228" s="310"/>
      <c r="CZ228" s="310"/>
      <c r="DA228" s="310"/>
      <c r="DB228" s="310"/>
      <c r="DC228" s="311"/>
      <c r="DD228" s="309"/>
      <c r="DE228" s="310"/>
      <c r="DF228" s="310"/>
      <c r="DG228" s="310"/>
      <c r="DH228" s="310"/>
      <c r="DI228" s="310"/>
      <c r="DJ228" s="310"/>
      <c r="DK228" s="310"/>
      <c r="DL228" s="310"/>
      <c r="DM228" s="311"/>
      <c r="DN228" s="309"/>
      <c r="DO228" s="310"/>
      <c r="DP228" s="310"/>
      <c r="DQ228" s="310"/>
      <c r="DR228" s="310"/>
      <c r="DS228" s="310"/>
      <c r="DT228" s="310"/>
      <c r="DU228" s="310"/>
      <c r="DV228" s="310"/>
      <c r="DW228" s="311"/>
      <c r="DX228" s="312" t="s">
        <v>347</v>
      </c>
      <c r="DY228" s="313"/>
      <c r="DZ228" s="313"/>
      <c r="EA228" s="313"/>
      <c r="EB228" s="313"/>
      <c r="EC228" s="313"/>
      <c r="ED228" s="313"/>
      <c r="EE228" s="313"/>
      <c r="EF228" s="313"/>
      <c r="EG228" s="313"/>
      <c r="EH228" s="313"/>
      <c r="EI228" s="313"/>
      <c r="EJ228" s="313"/>
      <c r="EK228" s="313"/>
      <c r="EL228" s="313"/>
      <c r="EM228" s="313"/>
      <c r="EN228" s="313"/>
      <c r="EO228" s="313"/>
      <c r="EP228" s="313"/>
      <c r="EQ228" s="313"/>
      <c r="ER228" s="313"/>
      <c r="ES228" s="313"/>
      <c r="ET228" s="313"/>
      <c r="EU228" s="313"/>
      <c r="EV228" s="313"/>
      <c r="EW228" s="313"/>
      <c r="EX228" s="313"/>
      <c r="EY228" s="313"/>
      <c r="EZ228" s="314"/>
      <c r="FA228" s="312" t="s">
        <v>348</v>
      </c>
      <c r="FB228" s="313"/>
      <c r="FC228" s="313"/>
      <c r="FD228" s="313"/>
      <c r="FE228" s="313"/>
      <c r="FF228" s="313"/>
      <c r="FG228" s="313"/>
      <c r="FH228" s="313"/>
      <c r="FI228" s="313"/>
      <c r="FJ228" s="313"/>
      <c r="FK228" s="313"/>
      <c r="FL228" s="313"/>
      <c r="FM228" s="313"/>
      <c r="FN228" s="313"/>
      <c r="FO228" s="313"/>
      <c r="FP228" s="313"/>
      <c r="FQ228" s="313"/>
      <c r="FR228" s="313"/>
      <c r="FS228" s="313"/>
      <c r="FT228" s="313"/>
      <c r="FU228" s="313"/>
      <c r="FV228" s="313"/>
      <c r="FW228" s="313"/>
      <c r="FX228" s="313"/>
      <c r="FY228" s="313"/>
      <c r="FZ228" s="313"/>
      <c r="GA228" s="313"/>
      <c r="GB228" s="313"/>
      <c r="GC228" s="314"/>
      <c r="GD228" s="312" t="s">
        <v>349</v>
      </c>
      <c r="GE228" s="313"/>
      <c r="GF228" s="313"/>
      <c r="GG228" s="313"/>
      <c r="GH228" s="313"/>
      <c r="GI228" s="313"/>
      <c r="GJ228" s="313"/>
      <c r="GK228" s="313"/>
      <c r="GL228" s="313"/>
      <c r="GM228" s="313"/>
      <c r="GN228" s="313"/>
      <c r="GO228" s="313"/>
      <c r="GP228" s="313"/>
      <c r="GQ228" s="313"/>
      <c r="GR228" s="313"/>
      <c r="GS228" s="313"/>
      <c r="GT228" s="313"/>
      <c r="GU228" s="313"/>
      <c r="GV228" s="313"/>
      <c r="GW228" s="313"/>
      <c r="GX228" s="313"/>
      <c r="GY228" s="313"/>
      <c r="GZ228" s="313"/>
      <c r="HA228" s="313"/>
      <c r="HB228" s="313"/>
      <c r="HC228" s="313"/>
      <c r="HD228" s="314"/>
      <c r="HE228" s="10"/>
      <c r="HF228" s="10"/>
      <c r="HG228" s="10"/>
      <c r="HH228" s="10"/>
      <c r="HI228" s="10"/>
    </row>
    <row r="229" spans="1:217" ht="12" customHeight="1" x14ac:dyDescent="0.25">
      <c r="A229" s="269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1"/>
      <c r="W229" s="269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1"/>
      <c r="BG229" s="269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1"/>
      <c r="BS229" s="269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1"/>
      <c r="CD229" s="269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1"/>
      <c r="CT229" s="208">
        <v>20</v>
      </c>
      <c r="CU229" s="209"/>
      <c r="CV229" s="209"/>
      <c r="CW229" s="296" t="s">
        <v>327</v>
      </c>
      <c r="CX229" s="296"/>
      <c r="CY229" s="296"/>
      <c r="CZ229" s="315" t="s">
        <v>53</v>
      </c>
      <c r="DA229" s="315"/>
      <c r="DB229" s="315"/>
      <c r="DC229" s="316"/>
      <c r="DD229" s="208">
        <v>20</v>
      </c>
      <c r="DE229" s="209"/>
      <c r="DF229" s="209"/>
      <c r="DG229" s="296" t="s">
        <v>336</v>
      </c>
      <c r="DH229" s="296"/>
      <c r="DI229" s="296"/>
      <c r="DJ229" s="315" t="s">
        <v>53</v>
      </c>
      <c r="DK229" s="315"/>
      <c r="DL229" s="315"/>
      <c r="DM229" s="316"/>
      <c r="DN229" s="208">
        <v>20</v>
      </c>
      <c r="DO229" s="209"/>
      <c r="DP229" s="209"/>
      <c r="DQ229" s="296" t="s">
        <v>346</v>
      </c>
      <c r="DR229" s="296"/>
      <c r="DS229" s="296"/>
      <c r="DT229" s="315" t="s">
        <v>53</v>
      </c>
      <c r="DU229" s="315"/>
      <c r="DV229" s="315"/>
      <c r="DW229" s="316"/>
      <c r="DX229" s="317" t="s">
        <v>54</v>
      </c>
      <c r="DY229" s="318"/>
      <c r="DZ229" s="318"/>
      <c r="EA229" s="318"/>
      <c r="EB229" s="318"/>
      <c r="EC229" s="318"/>
      <c r="ED229" s="318"/>
      <c r="EE229" s="318"/>
      <c r="EF229" s="318"/>
      <c r="EG229" s="318"/>
      <c r="EH229" s="318"/>
      <c r="EI229" s="318"/>
      <c r="EJ229" s="318"/>
      <c r="EK229" s="319"/>
      <c r="EL229" s="324" t="s">
        <v>55</v>
      </c>
      <c r="EM229" s="325"/>
      <c r="EN229" s="325"/>
      <c r="EO229" s="325"/>
      <c r="EP229" s="325"/>
      <c r="EQ229" s="325"/>
      <c r="ER229" s="325"/>
      <c r="ES229" s="325"/>
      <c r="ET229" s="325"/>
      <c r="EU229" s="325"/>
      <c r="EV229" s="325"/>
      <c r="EW229" s="325"/>
      <c r="EX229" s="325"/>
      <c r="EY229" s="325"/>
      <c r="EZ229" s="326"/>
      <c r="FA229" s="317" t="s">
        <v>54</v>
      </c>
      <c r="FB229" s="318"/>
      <c r="FC229" s="318"/>
      <c r="FD229" s="318"/>
      <c r="FE229" s="318"/>
      <c r="FF229" s="318"/>
      <c r="FG229" s="318"/>
      <c r="FH229" s="318"/>
      <c r="FI229" s="318"/>
      <c r="FJ229" s="318"/>
      <c r="FK229" s="318"/>
      <c r="FL229" s="318"/>
      <c r="FM229" s="318"/>
      <c r="FN229" s="319"/>
      <c r="FO229" s="324" t="s">
        <v>55</v>
      </c>
      <c r="FP229" s="325"/>
      <c r="FQ229" s="325"/>
      <c r="FR229" s="325"/>
      <c r="FS229" s="325"/>
      <c r="FT229" s="325"/>
      <c r="FU229" s="325"/>
      <c r="FV229" s="325"/>
      <c r="FW229" s="325"/>
      <c r="FX229" s="325"/>
      <c r="FY229" s="325"/>
      <c r="FZ229" s="325"/>
      <c r="GA229" s="325"/>
      <c r="GB229" s="325"/>
      <c r="GC229" s="326"/>
      <c r="GD229" s="317" t="s">
        <v>54</v>
      </c>
      <c r="GE229" s="318"/>
      <c r="GF229" s="318"/>
      <c r="GG229" s="318"/>
      <c r="GH229" s="318"/>
      <c r="GI229" s="318"/>
      <c r="GJ229" s="318"/>
      <c r="GK229" s="318"/>
      <c r="GL229" s="318"/>
      <c r="GM229" s="318"/>
      <c r="GN229" s="318"/>
      <c r="GO229" s="318"/>
      <c r="GP229" s="319"/>
      <c r="GQ229" s="324" t="s">
        <v>55</v>
      </c>
      <c r="GR229" s="325"/>
      <c r="GS229" s="325"/>
      <c r="GT229" s="325"/>
      <c r="GU229" s="325"/>
      <c r="GV229" s="325"/>
      <c r="GW229" s="325"/>
      <c r="GX229" s="325"/>
      <c r="GY229" s="325"/>
      <c r="GZ229" s="325"/>
      <c r="HA229" s="325"/>
      <c r="HB229" s="325"/>
      <c r="HC229" s="325"/>
      <c r="HD229" s="326"/>
      <c r="HE229" s="10"/>
      <c r="HF229" s="10"/>
      <c r="HG229" s="10"/>
      <c r="HH229" s="10"/>
      <c r="HI229" s="10"/>
    </row>
    <row r="230" spans="1:217" ht="12" customHeight="1" x14ac:dyDescent="0.25">
      <c r="A230" s="269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1"/>
      <c r="W230" s="261"/>
      <c r="X230" s="262"/>
      <c r="Y230" s="262"/>
      <c r="Z230" s="262"/>
      <c r="AA230" s="262"/>
      <c r="AB230" s="262"/>
      <c r="AC230" s="262"/>
      <c r="AD230" s="262"/>
      <c r="AE230" s="262"/>
      <c r="AF230" s="262"/>
      <c r="AG230" s="262"/>
      <c r="AH230" s="262"/>
      <c r="AI230" s="262"/>
      <c r="AJ230" s="262"/>
      <c r="AK230" s="262"/>
      <c r="AL230" s="262"/>
      <c r="AM230" s="262"/>
      <c r="AN230" s="262"/>
      <c r="AO230" s="262"/>
      <c r="AP230" s="262"/>
      <c r="AQ230" s="262"/>
      <c r="AR230" s="262"/>
      <c r="AS230" s="262"/>
      <c r="AT230" s="262"/>
      <c r="AU230" s="262"/>
      <c r="AV230" s="262"/>
      <c r="AW230" s="262"/>
      <c r="AX230" s="262"/>
      <c r="AY230" s="262"/>
      <c r="AZ230" s="262"/>
      <c r="BA230" s="262"/>
      <c r="BB230" s="262"/>
      <c r="BC230" s="262"/>
      <c r="BD230" s="262"/>
      <c r="BE230" s="262"/>
      <c r="BF230" s="263"/>
      <c r="BG230" s="261"/>
      <c r="BH230" s="262"/>
      <c r="BI230" s="262"/>
      <c r="BJ230" s="262"/>
      <c r="BK230" s="262"/>
      <c r="BL230" s="262"/>
      <c r="BM230" s="262"/>
      <c r="BN230" s="262"/>
      <c r="BO230" s="262"/>
      <c r="BP230" s="262"/>
      <c r="BQ230" s="262"/>
      <c r="BR230" s="263"/>
      <c r="BS230" s="269"/>
      <c r="BT230" s="270"/>
      <c r="BU230" s="270"/>
      <c r="BV230" s="270"/>
      <c r="BW230" s="270"/>
      <c r="BX230" s="270"/>
      <c r="BY230" s="270"/>
      <c r="BZ230" s="270"/>
      <c r="CA230" s="270"/>
      <c r="CB230" s="270"/>
      <c r="CC230" s="271"/>
      <c r="CD230" s="261"/>
      <c r="CE230" s="262"/>
      <c r="CF230" s="262"/>
      <c r="CG230" s="262"/>
      <c r="CH230" s="262"/>
      <c r="CI230" s="262"/>
      <c r="CJ230" s="262"/>
      <c r="CK230" s="262"/>
      <c r="CL230" s="262"/>
      <c r="CM230" s="262"/>
      <c r="CN230" s="262"/>
      <c r="CO230" s="262"/>
      <c r="CP230" s="262"/>
      <c r="CQ230" s="262"/>
      <c r="CR230" s="262"/>
      <c r="CS230" s="263"/>
      <c r="CT230" s="212" t="s">
        <v>98</v>
      </c>
      <c r="CU230" s="213"/>
      <c r="CV230" s="213"/>
      <c r="CW230" s="213"/>
      <c r="CX230" s="213"/>
      <c r="CY230" s="213"/>
      <c r="CZ230" s="213"/>
      <c r="DA230" s="213"/>
      <c r="DB230" s="213"/>
      <c r="DC230" s="297"/>
      <c r="DD230" s="212" t="s">
        <v>38</v>
      </c>
      <c r="DE230" s="213"/>
      <c r="DF230" s="213"/>
      <c r="DG230" s="213"/>
      <c r="DH230" s="213"/>
      <c r="DI230" s="213"/>
      <c r="DJ230" s="213"/>
      <c r="DK230" s="213"/>
      <c r="DL230" s="213"/>
      <c r="DM230" s="297"/>
      <c r="DN230" s="212" t="s">
        <v>39</v>
      </c>
      <c r="DO230" s="213"/>
      <c r="DP230" s="213"/>
      <c r="DQ230" s="213"/>
      <c r="DR230" s="213"/>
      <c r="DS230" s="213"/>
      <c r="DT230" s="213"/>
      <c r="DU230" s="213"/>
      <c r="DV230" s="213"/>
      <c r="DW230" s="297"/>
      <c r="DX230" s="320"/>
      <c r="DY230" s="315"/>
      <c r="DZ230" s="315"/>
      <c r="EA230" s="315"/>
      <c r="EB230" s="315"/>
      <c r="EC230" s="315"/>
      <c r="ED230" s="315"/>
      <c r="EE230" s="315"/>
      <c r="EF230" s="315"/>
      <c r="EG230" s="315"/>
      <c r="EH230" s="315"/>
      <c r="EI230" s="315"/>
      <c r="EJ230" s="315"/>
      <c r="EK230" s="316"/>
      <c r="EL230" s="327"/>
      <c r="EM230" s="328"/>
      <c r="EN230" s="328"/>
      <c r="EO230" s="328"/>
      <c r="EP230" s="328"/>
      <c r="EQ230" s="328"/>
      <c r="ER230" s="328"/>
      <c r="ES230" s="328"/>
      <c r="ET230" s="328"/>
      <c r="EU230" s="328"/>
      <c r="EV230" s="328"/>
      <c r="EW230" s="328"/>
      <c r="EX230" s="328"/>
      <c r="EY230" s="328"/>
      <c r="EZ230" s="329"/>
      <c r="FA230" s="320"/>
      <c r="FB230" s="315"/>
      <c r="FC230" s="315"/>
      <c r="FD230" s="315"/>
      <c r="FE230" s="315"/>
      <c r="FF230" s="315"/>
      <c r="FG230" s="315"/>
      <c r="FH230" s="315"/>
      <c r="FI230" s="315"/>
      <c r="FJ230" s="315"/>
      <c r="FK230" s="315"/>
      <c r="FL230" s="315"/>
      <c r="FM230" s="315"/>
      <c r="FN230" s="316"/>
      <c r="FO230" s="327"/>
      <c r="FP230" s="328"/>
      <c r="FQ230" s="328"/>
      <c r="FR230" s="328"/>
      <c r="FS230" s="328"/>
      <c r="FT230" s="328"/>
      <c r="FU230" s="328"/>
      <c r="FV230" s="328"/>
      <c r="FW230" s="328"/>
      <c r="FX230" s="328"/>
      <c r="FY230" s="328"/>
      <c r="FZ230" s="328"/>
      <c r="GA230" s="328"/>
      <c r="GB230" s="328"/>
      <c r="GC230" s="329"/>
      <c r="GD230" s="320"/>
      <c r="GE230" s="315"/>
      <c r="GF230" s="315"/>
      <c r="GG230" s="315"/>
      <c r="GH230" s="315"/>
      <c r="GI230" s="315"/>
      <c r="GJ230" s="315"/>
      <c r="GK230" s="315"/>
      <c r="GL230" s="315"/>
      <c r="GM230" s="315"/>
      <c r="GN230" s="315"/>
      <c r="GO230" s="315"/>
      <c r="GP230" s="316"/>
      <c r="GQ230" s="327"/>
      <c r="GR230" s="328"/>
      <c r="GS230" s="328"/>
      <c r="GT230" s="328"/>
      <c r="GU230" s="328"/>
      <c r="GV230" s="328"/>
      <c r="GW230" s="328"/>
      <c r="GX230" s="328"/>
      <c r="GY230" s="328"/>
      <c r="GZ230" s="328"/>
      <c r="HA230" s="328"/>
      <c r="HB230" s="328"/>
      <c r="HC230" s="328"/>
      <c r="HD230" s="329"/>
      <c r="HE230" s="10"/>
      <c r="HF230" s="10"/>
      <c r="HG230" s="10"/>
      <c r="HH230" s="10"/>
      <c r="HI230" s="10"/>
    </row>
    <row r="231" spans="1:217" ht="12" customHeight="1" x14ac:dyDescent="0.25">
      <c r="A231" s="269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1"/>
      <c r="W231" s="170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2"/>
      <c r="AI231" s="170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2"/>
      <c r="AU231" s="170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2"/>
      <c r="BG231" s="170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2"/>
      <c r="BS231" s="269"/>
      <c r="BT231" s="270"/>
      <c r="BU231" s="270"/>
      <c r="BV231" s="270"/>
      <c r="BW231" s="270"/>
      <c r="BX231" s="270"/>
      <c r="BY231" s="270"/>
      <c r="BZ231" s="270"/>
      <c r="CA231" s="270"/>
      <c r="CB231" s="270"/>
      <c r="CC231" s="271"/>
      <c r="CD231" s="258" t="s">
        <v>56</v>
      </c>
      <c r="CE231" s="259"/>
      <c r="CF231" s="259"/>
      <c r="CG231" s="259"/>
      <c r="CH231" s="259"/>
      <c r="CI231" s="259"/>
      <c r="CJ231" s="259"/>
      <c r="CK231" s="259"/>
      <c r="CL231" s="259"/>
      <c r="CM231" s="260"/>
      <c r="CN231" s="258" t="s">
        <v>41</v>
      </c>
      <c r="CO231" s="259"/>
      <c r="CP231" s="259"/>
      <c r="CQ231" s="259"/>
      <c r="CR231" s="259"/>
      <c r="CS231" s="260"/>
      <c r="CT231" s="212"/>
      <c r="CU231" s="213"/>
      <c r="CV231" s="213"/>
      <c r="CW231" s="213"/>
      <c r="CX231" s="213"/>
      <c r="CY231" s="213"/>
      <c r="CZ231" s="213"/>
      <c r="DA231" s="213"/>
      <c r="DB231" s="213"/>
      <c r="DC231" s="297"/>
      <c r="DD231" s="212"/>
      <c r="DE231" s="213"/>
      <c r="DF231" s="213"/>
      <c r="DG231" s="213"/>
      <c r="DH231" s="213"/>
      <c r="DI231" s="213"/>
      <c r="DJ231" s="213"/>
      <c r="DK231" s="213"/>
      <c r="DL231" s="213"/>
      <c r="DM231" s="297"/>
      <c r="DN231" s="212"/>
      <c r="DO231" s="213"/>
      <c r="DP231" s="213"/>
      <c r="DQ231" s="213"/>
      <c r="DR231" s="213"/>
      <c r="DS231" s="213"/>
      <c r="DT231" s="213"/>
      <c r="DU231" s="213"/>
      <c r="DV231" s="213"/>
      <c r="DW231" s="297"/>
      <c r="DX231" s="320"/>
      <c r="DY231" s="315"/>
      <c r="DZ231" s="315"/>
      <c r="EA231" s="315"/>
      <c r="EB231" s="315"/>
      <c r="EC231" s="315"/>
      <c r="ED231" s="315"/>
      <c r="EE231" s="315"/>
      <c r="EF231" s="315"/>
      <c r="EG231" s="315"/>
      <c r="EH231" s="315"/>
      <c r="EI231" s="315"/>
      <c r="EJ231" s="315"/>
      <c r="EK231" s="316"/>
      <c r="EL231" s="327"/>
      <c r="EM231" s="328"/>
      <c r="EN231" s="328"/>
      <c r="EO231" s="328"/>
      <c r="EP231" s="328"/>
      <c r="EQ231" s="328"/>
      <c r="ER231" s="328"/>
      <c r="ES231" s="328"/>
      <c r="ET231" s="328"/>
      <c r="EU231" s="328"/>
      <c r="EV231" s="328"/>
      <c r="EW231" s="328"/>
      <c r="EX231" s="328"/>
      <c r="EY231" s="328"/>
      <c r="EZ231" s="329"/>
      <c r="FA231" s="320"/>
      <c r="FB231" s="315"/>
      <c r="FC231" s="315"/>
      <c r="FD231" s="315"/>
      <c r="FE231" s="315"/>
      <c r="FF231" s="315"/>
      <c r="FG231" s="315"/>
      <c r="FH231" s="315"/>
      <c r="FI231" s="315"/>
      <c r="FJ231" s="315"/>
      <c r="FK231" s="315"/>
      <c r="FL231" s="315"/>
      <c r="FM231" s="315"/>
      <c r="FN231" s="316"/>
      <c r="FO231" s="327"/>
      <c r="FP231" s="328"/>
      <c r="FQ231" s="328"/>
      <c r="FR231" s="328"/>
      <c r="FS231" s="328"/>
      <c r="FT231" s="328"/>
      <c r="FU231" s="328"/>
      <c r="FV231" s="328"/>
      <c r="FW231" s="328"/>
      <c r="FX231" s="328"/>
      <c r="FY231" s="328"/>
      <c r="FZ231" s="328"/>
      <c r="GA231" s="328"/>
      <c r="GB231" s="328"/>
      <c r="GC231" s="329"/>
      <c r="GD231" s="320"/>
      <c r="GE231" s="315"/>
      <c r="GF231" s="315"/>
      <c r="GG231" s="315"/>
      <c r="GH231" s="315"/>
      <c r="GI231" s="315"/>
      <c r="GJ231" s="315"/>
      <c r="GK231" s="315"/>
      <c r="GL231" s="315"/>
      <c r="GM231" s="315"/>
      <c r="GN231" s="315"/>
      <c r="GO231" s="315"/>
      <c r="GP231" s="316"/>
      <c r="GQ231" s="327"/>
      <c r="GR231" s="328"/>
      <c r="GS231" s="328"/>
      <c r="GT231" s="328"/>
      <c r="GU231" s="328"/>
      <c r="GV231" s="328"/>
      <c r="GW231" s="328"/>
      <c r="GX231" s="328"/>
      <c r="GY231" s="328"/>
      <c r="GZ231" s="328"/>
      <c r="HA231" s="328"/>
      <c r="HB231" s="328"/>
      <c r="HC231" s="328"/>
      <c r="HD231" s="329"/>
      <c r="HE231" s="10"/>
      <c r="HF231" s="10"/>
      <c r="HG231" s="10"/>
      <c r="HH231" s="10"/>
      <c r="HI231" s="10"/>
    </row>
    <row r="232" spans="1:217" ht="12" customHeight="1" x14ac:dyDescent="0.25">
      <c r="A232" s="261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3"/>
      <c r="W232" s="214" t="s">
        <v>42</v>
      </c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98"/>
      <c r="AI232" s="214" t="s">
        <v>42</v>
      </c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98"/>
      <c r="AU232" s="214" t="s">
        <v>42</v>
      </c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98"/>
      <c r="BG232" s="214" t="s">
        <v>42</v>
      </c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98"/>
      <c r="BS232" s="261"/>
      <c r="BT232" s="262"/>
      <c r="BU232" s="262"/>
      <c r="BV232" s="262"/>
      <c r="BW232" s="262"/>
      <c r="BX232" s="262"/>
      <c r="BY232" s="262"/>
      <c r="BZ232" s="262"/>
      <c r="CA232" s="262"/>
      <c r="CB232" s="262"/>
      <c r="CC232" s="263"/>
      <c r="CD232" s="261"/>
      <c r="CE232" s="262"/>
      <c r="CF232" s="262"/>
      <c r="CG232" s="262"/>
      <c r="CH232" s="262"/>
      <c r="CI232" s="262"/>
      <c r="CJ232" s="262"/>
      <c r="CK232" s="262"/>
      <c r="CL232" s="262"/>
      <c r="CM232" s="263"/>
      <c r="CN232" s="261"/>
      <c r="CO232" s="262"/>
      <c r="CP232" s="262"/>
      <c r="CQ232" s="262"/>
      <c r="CR232" s="262"/>
      <c r="CS232" s="263"/>
      <c r="CT232" s="214"/>
      <c r="CU232" s="215"/>
      <c r="CV232" s="215"/>
      <c r="CW232" s="215"/>
      <c r="CX232" s="215"/>
      <c r="CY232" s="215"/>
      <c r="CZ232" s="215"/>
      <c r="DA232" s="215"/>
      <c r="DB232" s="215"/>
      <c r="DC232" s="298"/>
      <c r="DD232" s="214"/>
      <c r="DE232" s="215"/>
      <c r="DF232" s="215"/>
      <c r="DG232" s="215"/>
      <c r="DH232" s="215"/>
      <c r="DI232" s="215"/>
      <c r="DJ232" s="215"/>
      <c r="DK232" s="215"/>
      <c r="DL232" s="215"/>
      <c r="DM232" s="298"/>
      <c r="DN232" s="214"/>
      <c r="DO232" s="215"/>
      <c r="DP232" s="215"/>
      <c r="DQ232" s="215"/>
      <c r="DR232" s="215"/>
      <c r="DS232" s="215"/>
      <c r="DT232" s="215"/>
      <c r="DU232" s="215"/>
      <c r="DV232" s="215"/>
      <c r="DW232" s="298"/>
      <c r="DX232" s="321"/>
      <c r="DY232" s="322"/>
      <c r="DZ232" s="322"/>
      <c r="EA232" s="322"/>
      <c r="EB232" s="322"/>
      <c r="EC232" s="322"/>
      <c r="ED232" s="322"/>
      <c r="EE232" s="322"/>
      <c r="EF232" s="322"/>
      <c r="EG232" s="322"/>
      <c r="EH232" s="322"/>
      <c r="EI232" s="322"/>
      <c r="EJ232" s="322"/>
      <c r="EK232" s="323"/>
      <c r="EL232" s="330"/>
      <c r="EM232" s="331"/>
      <c r="EN232" s="331"/>
      <c r="EO232" s="331"/>
      <c r="EP232" s="331"/>
      <c r="EQ232" s="331"/>
      <c r="ER232" s="331"/>
      <c r="ES232" s="331"/>
      <c r="ET232" s="331"/>
      <c r="EU232" s="331"/>
      <c r="EV232" s="331"/>
      <c r="EW232" s="331"/>
      <c r="EX232" s="331"/>
      <c r="EY232" s="331"/>
      <c r="EZ232" s="332"/>
      <c r="FA232" s="321"/>
      <c r="FB232" s="322"/>
      <c r="FC232" s="322"/>
      <c r="FD232" s="322"/>
      <c r="FE232" s="322"/>
      <c r="FF232" s="322"/>
      <c r="FG232" s="322"/>
      <c r="FH232" s="322"/>
      <c r="FI232" s="322"/>
      <c r="FJ232" s="322"/>
      <c r="FK232" s="322"/>
      <c r="FL232" s="322"/>
      <c r="FM232" s="322"/>
      <c r="FN232" s="323"/>
      <c r="FO232" s="330"/>
      <c r="FP232" s="331"/>
      <c r="FQ232" s="331"/>
      <c r="FR232" s="331"/>
      <c r="FS232" s="331"/>
      <c r="FT232" s="331"/>
      <c r="FU232" s="331"/>
      <c r="FV232" s="331"/>
      <c r="FW232" s="331"/>
      <c r="FX232" s="331"/>
      <c r="FY232" s="331"/>
      <c r="FZ232" s="331"/>
      <c r="GA232" s="331"/>
      <c r="GB232" s="331"/>
      <c r="GC232" s="332"/>
      <c r="GD232" s="321"/>
      <c r="GE232" s="322"/>
      <c r="GF232" s="322"/>
      <c r="GG232" s="322"/>
      <c r="GH232" s="322"/>
      <c r="GI232" s="322"/>
      <c r="GJ232" s="322"/>
      <c r="GK232" s="322"/>
      <c r="GL232" s="322"/>
      <c r="GM232" s="322"/>
      <c r="GN232" s="322"/>
      <c r="GO232" s="322"/>
      <c r="GP232" s="323"/>
      <c r="GQ232" s="330"/>
      <c r="GR232" s="331"/>
      <c r="GS232" s="331"/>
      <c r="GT232" s="331"/>
      <c r="GU232" s="331"/>
      <c r="GV232" s="331"/>
      <c r="GW232" s="331"/>
      <c r="GX232" s="331"/>
      <c r="GY232" s="331"/>
      <c r="GZ232" s="331"/>
      <c r="HA232" s="331"/>
      <c r="HB232" s="331"/>
      <c r="HC232" s="331"/>
      <c r="HD232" s="332"/>
      <c r="HE232" s="10"/>
      <c r="HF232" s="10"/>
      <c r="HG232" s="10"/>
      <c r="HH232" s="10"/>
      <c r="HI232" s="10"/>
    </row>
    <row r="233" spans="1:217" ht="12" customHeight="1" x14ac:dyDescent="0.25">
      <c r="A233" s="245">
        <v>1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7"/>
      <c r="W233" s="245">
        <v>2</v>
      </c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7"/>
      <c r="AI233" s="245">
        <v>3</v>
      </c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7"/>
      <c r="AU233" s="245">
        <v>4</v>
      </c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7"/>
      <c r="BG233" s="245">
        <v>5</v>
      </c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7"/>
      <c r="BS233" s="245">
        <v>6</v>
      </c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7"/>
      <c r="CD233" s="245">
        <v>7</v>
      </c>
      <c r="CE233" s="246"/>
      <c r="CF233" s="246"/>
      <c r="CG233" s="246"/>
      <c r="CH233" s="246"/>
      <c r="CI233" s="246"/>
      <c r="CJ233" s="246"/>
      <c r="CK233" s="246"/>
      <c r="CL233" s="246"/>
      <c r="CM233" s="247"/>
      <c r="CN233" s="245">
        <v>8</v>
      </c>
      <c r="CO233" s="246"/>
      <c r="CP233" s="246"/>
      <c r="CQ233" s="246"/>
      <c r="CR233" s="246"/>
      <c r="CS233" s="247"/>
      <c r="CT233" s="245">
        <v>9</v>
      </c>
      <c r="CU233" s="246"/>
      <c r="CV233" s="246"/>
      <c r="CW233" s="246"/>
      <c r="CX233" s="246"/>
      <c r="CY233" s="246"/>
      <c r="CZ233" s="246"/>
      <c r="DA233" s="246"/>
      <c r="DB233" s="246"/>
      <c r="DC233" s="247"/>
      <c r="DD233" s="245">
        <v>10</v>
      </c>
      <c r="DE233" s="246"/>
      <c r="DF233" s="246"/>
      <c r="DG233" s="246"/>
      <c r="DH233" s="246"/>
      <c r="DI233" s="246"/>
      <c r="DJ233" s="246"/>
      <c r="DK233" s="246"/>
      <c r="DL233" s="246"/>
      <c r="DM233" s="247"/>
      <c r="DN233" s="245">
        <v>11</v>
      </c>
      <c r="DO233" s="246"/>
      <c r="DP233" s="246"/>
      <c r="DQ233" s="246"/>
      <c r="DR233" s="246"/>
      <c r="DS233" s="246"/>
      <c r="DT233" s="246"/>
      <c r="DU233" s="246"/>
      <c r="DV233" s="246"/>
      <c r="DW233" s="247"/>
      <c r="DX233" s="245">
        <v>12</v>
      </c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7"/>
      <c r="EL233" s="245">
        <v>13</v>
      </c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7"/>
      <c r="FA233" s="245">
        <v>14</v>
      </c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7"/>
      <c r="FO233" s="245">
        <v>15</v>
      </c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7"/>
      <c r="GD233" s="245">
        <v>16</v>
      </c>
      <c r="GE233" s="246"/>
      <c r="GF233" s="246"/>
      <c r="GG233" s="246"/>
      <c r="GH233" s="246"/>
      <c r="GI233" s="246"/>
      <c r="GJ233" s="246"/>
      <c r="GK233" s="246"/>
      <c r="GL233" s="246"/>
      <c r="GM233" s="246"/>
      <c r="GN233" s="246"/>
      <c r="GO233" s="246"/>
      <c r="GP233" s="247"/>
      <c r="GQ233" s="245">
        <v>17</v>
      </c>
      <c r="GR233" s="246"/>
      <c r="GS233" s="246"/>
      <c r="GT233" s="246"/>
      <c r="GU233" s="246"/>
      <c r="GV233" s="246"/>
      <c r="GW233" s="246"/>
      <c r="GX233" s="246"/>
      <c r="GY233" s="246"/>
      <c r="GZ233" s="246"/>
      <c r="HA233" s="246"/>
      <c r="HB233" s="246"/>
      <c r="HC233" s="246"/>
      <c r="HD233" s="247"/>
      <c r="HE233" s="11"/>
      <c r="HF233" s="11"/>
      <c r="HG233" s="11"/>
      <c r="HH233" s="11"/>
      <c r="HI233" s="11"/>
    </row>
    <row r="234" spans="1:217" ht="56.25" hidden="1" customHeight="1" x14ac:dyDescent="0.25">
      <c r="A234" s="166" t="s">
        <v>229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8"/>
      <c r="W234" s="169" t="s">
        <v>209</v>
      </c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 t="s">
        <v>43</v>
      </c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 t="s">
        <v>89</v>
      </c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 t="s">
        <v>207</v>
      </c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56" t="s">
        <v>57</v>
      </c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8"/>
      <c r="CD234" s="170" t="s">
        <v>58</v>
      </c>
      <c r="CE234" s="171"/>
      <c r="CF234" s="171"/>
      <c r="CG234" s="171"/>
      <c r="CH234" s="171"/>
      <c r="CI234" s="171"/>
      <c r="CJ234" s="171"/>
      <c r="CK234" s="171"/>
      <c r="CL234" s="171"/>
      <c r="CM234" s="172"/>
      <c r="CN234" s="173" t="s">
        <v>59</v>
      </c>
      <c r="CO234" s="174"/>
      <c r="CP234" s="174"/>
      <c r="CQ234" s="174"/>
      <c r="CR234" s="174"/>
      <c r="CS234" s="175"/>
      <c r="CT234" s="163">
        <f>приложение!C105</f>
        <v>0</v>
      </c>
      <c r="CU234" s="164"/>
      <c r="CV234" s="164"/>
      <c r="CW234" s="164"/>
      <c r="CX234" s="164"/>
      <c r="CY234" s="164"/>
      <c r="CZ234" s="164"/>
      <c r="DA234" s="164"/>
      <c r="DB234" s="164"/>
      <c r="DC234" s="165"/>
      <c r="DD234" s="163">
        <f t="shared" ref="DD234:DD247" si="24">CT234</f>
        <v>0</v>
      </c>
      <c r="DE234" s="164"/>
      <c r="DF234" s="164"/>
      <c r="DG234" s="164"/>
      <c r="DH234" s="164"/>
      <c r="DI234" s="164"/>
      <c r="DJ234" s="164"/>
      <c r="DK234" s="164"/>
      <c r="DL234" s="164"/>
      <c r="DM234" s="165"/>
      <c r="DN234" s="163">
        <f t="shared" ref="DN234:DN247" si="25">DD234</f>
        <v>0</v>
      </c>
      <c r="DO234" s="164"/>
      <c r="DP234" s="164"/>
      <c r="DQ234" s="164"/>
      <c r="DR234" s="164"/>
      <c r="DS234" s="164"/>
      <c r="DT234" s="164"/>
      <c r="DU234" s="164"/>
      <c r="DV234" s="164"/>
      <c r="DW234" s="165"/>
      <c r="DX234" s="163">
        <f>приложение!O105</f>
        <v>0</v>
      </c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164"/>
      <c r="EI234" s="164"/>
      <c r="EJ234" s="164"/>
      <c r="EK234" s="165"/>
      <c r="EL234" s="163"/>
      <c r="EM234" s="164"/>
      <c r="EN234" s="164"/>
      <c r="EO234" s="164"/>
      <c r="EP234" s="164"/>
      <c r="EQ234" s="164"/>
      <c r="ER234" s="164"/>
      <c r="ES234" s="164"/>
      <c r="ET234" s="164"/>
      <c r="EU234" s="164"/>
      <c r="EV234" s="164"/>
      <c r="EW234" s="164"/>
      <c r="EX234" s="164"/>
      <c r="EY234" s="164"/>
      <c r="EZ234" s="165"/>
      <c r="FA234" s="163">
        <f>приложение!O106</f>
        <v>0</v>
      </c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5"/>
      <c r="FO234" s="163"/>
      <c r="FP234" s="164"/>
      <c r="FQ234" s="164"/>
      <c r="FR234" s="164"/>
      <c r="FS234" s="164"/>
      <c r="FT234" s="164"/>
      <c r="FU234" s="164"/>
      <c r="FV234" s="164"/>
      <c r="FW234" s="164"/>
      <c r="FX234" s="164"/>
      <c r="FY234" s="164"/>
      <c r="FZ234" s="164"/>
      <c r="GA234" s="164"/>
      <c r="GB234" s="164"/>
      <c r="GC234" s="165"/>
      <c r="GD234" s="163">
        <f>приложение!O107</f>
        <v>0</v>
      </c>
      <c r="GE234" s="204"/>
      <c r="GF234" s="204"/>
      <c r="GG234" s="204"/>
      <c r="GH234" s="204"/>
      <c r="GI234" s="204"/>
      <c r="GJ234" s="204"/>
      <c r="GK234" s="204"/>
      <c r="GL234" s="204"/>
      <c r="GM234" s="204"/>
      <c r="GN234" s="204"/>
      <c r="GO234" s="204"/>
      <c r="GP234" s="205"/>
      <c r="GQ234" s="163"/>
      <c r="GR234" s="164"/>
      <c r="GS234" s="164"/>
      <c r="GT234" s="164"/>
      <c r="GU234" s="164"/>
      <c r="GV234" s="164"/>
      <c r="GW234" s="164"/>
      <c r="GX234" s="164"/>
      <c r="GY234" s="164"/>
      <c r="GZ234" s="164"/>
      <c r="HA234" s="164"/>
      <c r="HB234" s="164"/>
      <c r="HC234" s="164"/>
      <c r="HD234" s="165"/>
      <c r="HE234" s="11"/>
      <c r="HF234" s="11"/>
      <c r="HG234" s="11"/>
      <c r="HH234" s="11"/>
      <c r="HI234" s="11"/>
    </row>
    <row r="235" spans="1:217" ht="38.25" hidden="1" customHeight="1" x14ac:dyDescent="0.25">
      <c r="A235" s="166" t="s">
        <v>230</v>
      </c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8"/>
      <c r="W235" s="169" t="s">
        <v>209</v>
      </c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 t="s">
        <v>43</v>
      </c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 t="s">
        <v>89</v>
      </c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 t="s">
        <v>93</v>
      </c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56" t="s">
        <v>57</v>
      </c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8"/>
      <c r="CD235" s="170" t="s">
        <v>58</v>
      </c>
      <c r="CE235" s="171"/>
      <c r="CF235" s="171"/>
      <c r="CG235" s="171"/>
      <c r="CH235" s="171"/>
      <c r="CI235" s="171"/>
      <c r="CJ235" s="171"/>
      <c r="CK235" s="171"/>
      <c r="CL235" s="171"/>
      <c r="CM235" s="172"/>
      <c r="CN235" s="173" t="s">
        <v>59</v>
      </c>
      <c r="CO235" s="174"/>
      <c r="CP235" s="174"/>
      <c r="CQ235" s="174"/>
      <c r="CR235" s="174"/>
      <c r="CS235" s="175"/>
      <c r="CT235" s="163">
        <f>приложение!C109</f>
        <v>0</v>
      </c>
      <c r="CU235" s="164"/>
      <c r="CV235" s="164"/>
      <c r="CW235" s="164"/>
      <c r="CX235" s="164"/>
      <c r="CY235" s="164"/>
      <c r="CZ235" s="164"/>
      <c r="DA235" s="164"/>
      <c r="DB235" s="164"/>
      <c r="DC235" s="165"/>
      <c r="DD235" s="163">
        <f t="shared" si="24"/>
        <v>0</v>
      </c>
      <c r="DE235" s="164"/>
      <c r="DF235" s="164"/>
      <c r="DG235" s="164"/>
      <c r="DH235" s="164"/>
      <c r="DI235" s="164"/>
      <c r="DJ235" s="164"/>
      <c r="DK235" s="164"/>
      <c r="DL235" s="164"/>
      <c r="DM235" s="165"/>
      <c r="DN235" s="163">
        <f t="shared" si="25"/>
        <v>0</v>
      </c>
      <c r="DO235" s="164"/>
      <c r="DP235" s="164"/>
      <c r="DQ235" s="164"/>
      <c r="DR235" s="164"/>
      <c r="DS235" s="164"/>
      <c r="DT235" s="164"/>
      <c r="DU235" s="164"/>
      <c r="DV235" s="164"/>
      <c r="DW235" s="165"/>
      <c r="DX235" s="163">
        <f>приложение!O109</f>
        <v>0</v>
      </c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164"/>
      <c r="EI235" s="164"/>
      <c r="EJ235" s="164"/>
      <c r="EK235" s="165"/>
      <c r="EL235" s="163"/>
      <c r="EM235" s="164"/>
      <c r="EN235" s="164"/>
      <c r="EO235" s="164"/>
      <c r="EP235" s="164"/>
      <c r="EQ235" s="164"/>
      <c r="ER235" s="164"/>
      <c r="ES235" s="164"/>
      <c r="ET235" s="164"/>
      <c r="EU235" s="164"/>
      <c r="EV235" s="164"/>
      <c r="EW235" s="164"/>
      <c r="EX235" s="164"/>
      <c r="EY235" s="164"/>
      <c r="EZ235" s="165"/>
      <c r="FA235" s="163">
        <f>приложение!O107</f>
        <v>0</v>
      </c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5"/>
      <c r="FO235" s="163"/>
      <c r="FP235" s="164"/>
      <c r="FQ235" s="164"/>
      <c r="FR235" s="164"/>
      <c r="FS235" s="164"/>
      <c r="FT235" s="164"/>
      <c r="FU235" s="164"/>
      <c r="FV235" s="164"/>
      <c r="FW235" s="164"/>
      <c r="FX235" s="164"/>
      <c r="FY235" s="164"/>
      <c r="FZ235" s="164"/>
      <c r="GA235" s="164"/>
      <c r="GB235" s="164"/>
      <c r="GC235" s="165"/>
      <c r="GD235" s="163" t="str">
        <f>приложение!O108</f>
        <v>Х</v>
      </c>
      <c r="GE235" s="204"/>
      <c r="GF235" s="204"/>
      <c r="GG235" s="204"/>
      <c r="GH235" s="204"/>
      <c r="GI235" s="204"/>
      <c r="GJ235" s="204"/>
      <c r="GK235" s="204"/>
      <c r="GL235" s="204"/>
      <c r="GM235" s="204"/>
      <c r="GN235" s="204"/>
      <c r="GO235" s="204"/>
      <c r="GP235" s="205"/>
      <c r="GQ235" s="163"/>
      <c r="GR235" s="164"/>
      <c r="GS235" s="164"/>
      <c r="GT235" s="164"/>
      <c r="GU235" s="164"/>
      <c r="GV235" s="164"/>
      <c r="GW235" s="164"/>
      <c r="GX235" s="164"/>
      <c r="GY235" s="164"/>
      <c r="GZ235" s="164"/>
      <c r="HA235" s="164"/>
      <c r="HB235" s="164"/>
      <c r="HC235" s="164"/>
      <c r="HD235" s="165"/>
      <c r="HE235" s="11"/>
      <c r="HF235" s="11"/>
      <c r="HG235" s="11"/>
      <c r="HH235" s="11"/>
      <c r="HI235" s="11"/>
    </row>
    <row r="236" spans="1:217" ht="37.5" hidden="1" customHeight="1" x14ac:dyDescent="0.25">
      <c r="A236" s="176" t="s">
        <v>212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8"/>
      <c r="W236" s="169" t="s">
        <v>106</v>
      </c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 t="s">
        <v>43</v>
      </c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 t="s">
        <v>89</v>
      </c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 t="s">
        <v>207</v>
      </c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56" t="s">
        <v>57</v>
      </c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8"/>
      <c r="CD236" s="170" t="s">
        <v>58</v>
      </c>
      <c r="CE236" s="171"/>
      <c r="CF236" s="171"/>
      <c r="CG236" s="171"/>
      <c r="CH236" s="171"/>
      <c r="CI236" s="171"/>
      <c r="CJ236" s="171"/>
      <c r="CK236" s="171"/>
      <c r="CL236" s="171"/>
      <c r="CM236" s="172"/>
      <c r="CN236" s="173" t="s">
        <v>59</v>
      </c>
      <c r="CO236" s="174"/>
      <c r="CP236" s="174"/>
      <c r="CQ236" s="174"/>
      <c r="CR236" s="174"/>
      <c r="CS236" s="175"/>
      <c r="CT236" s="163">
        <f>приложение!C113</f>
        <v>0</v>
      </c>
      <c r="CU236" s="164"/>
      <c r="CV236" s="164"/>
      <c r="CW236" s="164"/>
      <c r="CX236" s="164"/>
      <c r="CY236" s="164"/>
      <c r="CZ236" s="164"/>
      <c r="DA236" s="164"/>
      <c r="DB236" s="164"/>
      <c r="DC236" s="165"/>
      <c r="DD236" s="163">
        <f t="shared" si="24"/>
        <v>0</v>
      </c>
      <c r="DE236" s="164"/>
      <c r="DF236" s="164"/>
      <c r="DG236" s="164"/>
      <c r="DH236" s="164"/>
      <c r="DI236" s="164"/>
      <c r="DJ236" s="164"/>
      <c r="DK236" s="164"/>
      <c r="DL236" s="164"/>
      <c r="DM236" s="165"/>
      <c r="DN236" s="163">
        <f t="shared" si="25"/>
        <v>0</v>
      </c>
      <c r="DO236" s="164"/>
      <c r="DP236" s="164"/>
      <c r="DQ236" s="164"/>
      <c r="DR236" s="164"/>
      <c r="DS236" s="164"/>
      <c r="DT236" s="164"/>
      <c r="DU236" s="164"/>
      <c r="DV236" s="164"/>
      <c r="DW236" s="165"/>
      <c r="DX236" s="163">
        <f>приложение!O113</f>
        <v>0</v>
      </c>
      <c r="DY236" s="164"/>
      <c r="DZ236" s="164"/>
      <c r="EA236" s="164"/>
      <c r="EB236" s="164"/>
      <c r="EC236" s="164"/>
      <c r="ED236" s="164"/>
      <c r="EE236" s="164"/>
      <c r="EF236" s="164"/>
      <c r="EG236" s="164"/>
      <c r="EH236" s="164"/>
      <c r="EI236" s="164"/>
      <c r="EJ236" s="164"/>
      <c r="EK236" s="165"/>
      <c r="EL236" s="163"/>
      <c r="EM236" s="164"/>
      <c r="EN236" s="164"/>
      <c r="EO236" s="164"/>
      <c r="EP236" s="164"/>
      <c r="EQ236" s="164"/>
      <c r="ER236" s="164"/>
      <c r="ES236" s="164"/>
      <c r="ET236" s="164"/>
      <c r="EU236" s="164"/>
      <c r="EV236" s="164"/>
      <c r="EW236" s="164"/>
      <c r="EX236" s="164"/>
      <c r="EY236" s="164"/>
      <c r="EZ236" s="165"/>
      <c r="FA236" s="163">
        <f>приложение!O114</f>
        <v>0</v>
      </c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5"/>
      <c r="FO236" s="163"/>
      <c r="FP236" s="164"/>
      <c r="FQ236" s="164"/>
      <c r="FR236" s="164"/>
      <c r="FS236" s="164"/>
      <c r="FT236" s="164"/>
      <c r="FU236" s="164"/>
      <c r="FV236" s="164"/>
      <c r="FW236" s="164"/>
      <c r="FX236" s="164"/>
      <c r="FY236" s="164"/>
      <c r="FZ236" s="164"/>
      <c r="GA236" s="164"/>
      <c r="GB236" s="164"/>
      <c r="GC236" s="165"/>
      <c r="GD236" s="163">
        <f>приложение!O115</f>
        <v>0</v>
      </c>
      <c r="GE236" s="204"/>
      <c r="GF236" s="204"/>
      <c r="GG236" s="204"/>
      <c r="GH236" s="204"/>
      <c r="GI236" s="204"/>
      <c r="GJ236" s="204"/>
      <c r="GK236" s="204"/>
      <c r="GL236" s="204"/>
      <c r="GM236" s="204"/>
      <c r="GN236" s="204"/>
      <c r="GO236" s="204"/>
      <c r="GP236" s="205"/>
      <c r="GQ236" s="163"/>
      <c r="GR236" s="164"/>
      <c r="GS236" s="164"/>
      <c r="GT236" s="164"/>
      <c r="GU236" s="164"/>
      <c r="GV236" s="164"/>
      <c r="GW236" s="164"/>
      <c r="GX236" s="164"/>
      <c r="GY236" s="164"/>
      <c r="GZ236" s="164"/>
      <c r="HA236" s="164"/>
      <c r="HB236" s="164"/>
      <c r="HC236" s="164"/>
      <c r="HD236" s="165"/>
      <c r="HE236" s="11"/>
      <c r="HF236" s="11"/>
      <c r="HG236" s="11"/>
      <c r="HH236" s="11"/>
      <c r="HI236" s="11"/>
    </row>
    <row r="237" spans="1:217" ht="38.25" hidden="1" customHeight="1" x14ac:dyDescent="0.25">
      <c r="A237" s="166" t="s">
        <v>119</v>
      </c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8"/>
      <c r="W237" s="169" t="s">
        <v>106</v>
      </c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 t="s">
        <v>43</v>
      </c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 t="s">
        <v>89</v>
      </c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 t="s">
        <v>93</v>
      </c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56" t="s">
        <v>57</v>
      </c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8"/>
      <c r="CD237" s="170" t="s">
        <v>58</v>
      </c>
      <c r="CE237" s="171"/>
      <c r="CF237" s="171"/>
      <c r="CG237" s="171"/>
      <c r="CH237" s="171"/>
      <c r="CI237" s="171"/>
      <c r="CJ237" s="171"/>
      <c r="CK237" s="171"/>
      <c r="CL237" s="171"/>
      <c r="CM237" s="172"/>
      <c r="CN237" s="173" t="s">
        <v>59</v>
      </c>
      <c r="CO237" s="174"/>
      <c r="CP237" s="174"/>
      <c r="CQ237" s="174"/>
      <c r="CR237" s="174"/>
      <c r="CS237" s="175"/>
      <c r="CT237" s="163">
        <f>приложение!C117</f>
        <v>0</v>
      </c>
      <c r="CU237" s="164"/>
      <c r="CV237" s="164"/>
      <c r="CW237" s="164"/>
      <c r="CX237" s="164"/>
      <c r="CY237" s="164"/>
      <c r="CZ237" s="164"/>
      <c r="DA237" s="164"/>
      <c r="DB237" s="164"/>
      <c r="DC237" s="165"/>
      <c r="DD237" s="163">
        <f t="shared" si="24"/>
        <v>0</v>
      </c>
      <c r="DE237" s="164"/>
      <c r="DF237" s="164"/>
      <c r="DG237" s="164"/>
      <c r="DH237" s="164"/>
      <c r="DI237" s="164"/>
      <c r="DJ237" s="164"/>
      <c r="DK237" s="164"/>
      <c r="DL237" s="164"/>
      <c r="DM237" s="165"/>
      <c r="DN237" s="163">
        <f t="shared" si="25"/>
        <v>0</v>
      </c>
      <c r="DO237" s="164"/>
      <c r="DP237" s="164"/>
      <c r="DQ237" s="164"/>
      <c r="DR237" s="164"/>
      <c r="DS237" s="164"/>
      <c r="DT237" s="164"/>
      <c r="DU237" s="164"/>
      <c r="DV237" s="164"/>
      <c r="DW237" s="165"/>
      <c r="DX237" s="163">
        <f>приложение!O117</f>
        <v>0</v>
      </c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5"/>
      <c r="EL237" s="163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4"/>
      <c r="EX237" s="164"/>
      <c r="EY237" s="164"/>
      <c r="EZ237" s="165"/>
      <c r="FA237" s="163">
        <f>приложение!O118</f>
        <v>0</v>
      </c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5"/>
      <c r="FO237" s="163"/>
      <c r="FP237" s="164"/>
      <c r="FQ237" s="164"/>
      <c r="FR237" s="164"/>
      <c r="FS237" s="164"/>
      <c r="FT237" s="164"/>
      <c r="FU237" s="164"/>
      <c r="FV237" s="164"/>
      <c r="FW237" s="164"/>
      <c r="FX237" s="164"/>
      <c r="FY237" s="164"/>
      <c r="FZ237" s="164"/>
      <c r="GA237" s="164"/>
      <c r="GB237" s="164"/>
      <c r="GC237" s="165"/>
      <c r="GD237" s="163">
        <f>приложение!O119</f>
        <v>0</v>
      </c>
      <c r="GE237" s="204"/>
      <c r="GF237" s="204"/>
      <c r="GG237" s="204"/>
      <c r="GH237" s="204"/>
      <c r="GI237" s="204"/>
      <c r="GJ237" s="204"/>
      <c r="GK237" s="204"/>
      <c r="GL237" s="204"/>
      <c r="GM237" s="204"/>
      <c r="GN237" s="204"/>
      <c r="GO237" s="204"/>
      <c r="GP237" s="205"/>
      <c r="GQ237" s="163"/>
      <c r="GR237" s="164"/>
      <c r="GS237" s="164"/>
      <c r="GT237" s="164"/>
      <c r="GU237" s="164"/>
      <c r="GV237" s="164"/>
      <c r="GW237" s="164"/>
      <c r="GX237" s="164"/>
      <c r="GY237" s="164"/>
      <c r="GZ237" s="164"/>
      <c r="HA237" s="164"/>
      <c r="HB237" s="164"/>
      <c r="HC237" s="164"/>
      <c r="HD237" s="165"/>
      <c r="HE237" s="11"/>
      <c r="HF237" s="11"/>
      <c r="HG237" s="11"/>
      <c r="HH237" s="11"/>
      <c r="HI237" s="11"/>
    </row>
    <row r="238" spans="1:217" ht="38.25" hidden="1" customHeight="1" x14ac:dyDescent="0.25">
      <c r="A238" s="166" t="s">
        <v>237</v>
      </c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8"/>
      <c r="W238" s="169" t="s">
        <v>211</v>
      </c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 t="s">
        <v>43</v>
      </c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 t="s">
        <v>89</v>
      </c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 t="s">
        <v>207</v>
      </c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56" t="s">
        <v>57</v>
      </c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8"/>
      <c r="CD238" s="170" t="s">
        <v>58</v>
      </c>
      <c r="CE238" s="171"/>
      <c r="CF238" s="171"/>
      <c r="CG238" s="171"/>
      <c r="CH238" s="171"/>
      <c r="CI238" s="171"/>
      <c r="CJ238" s="171"/>
      <c r="CK238" s="171"/>
      <c r="CL238" s="171"/>
      <c r="CM238" s="172"/>
      <c r="CN238" s="173" t="s">
        <v>59</v>
      </c>
      <c r="CO238" s="174"/>
      <c r="CP238" s="174"/>
      <c r="CQ238" s="174"/>
      <c r="CR238" s="174"/>
      <c r="CS238" s="175"/>
      <c r="CT238" s="163">
        <f>приложение!C121</f>
        <v>0</v>
      </c>
      <c r="CU238" s="164"/>
      <c r="CV238" s="164"/>
      <c r="CW238" s="164"/>
      <c r="CX238" s="164"/>
      <c r="CY238" s="164"/>
      <c r="CZ238" s="164"/>
      <c r="DA238" s="164"/>
      <c r="DB238" s="164"/>
      <c r="DC238" s="165"/>
      <c r="DD238" s="163">
        <f t="shared" si="24"/>
        <v>0</v>
      </c>
      <c r="DE238" s="164"/>
      <c r="DF238" s="164"/>
      <c r="DG238" s="164"/>
      <c r="DH238" s="164"/>
      <c r="DI238" s="164"/>
      <c r="DJ238" s="164"/>
      <c r="DK238" s="164"/>
      <c r="DL238" s="164"/>
      <c r="DM238" s="165"/>
      <c r="DN238" s="163">
        <f t="shared" si="25"/>
        <v>0</v>
      </c>
      <c r="DO238" s="164"/>
      <c r="DP238" s="164"/>
      <c r="DQ238" s="164"/>
      <c r="DR238" s="164"/>
      <c r="DS238" s="164"/>
      <c r="DT238" s="164"/>
      <c r="DU238" s="164"/>
      <c r="DV238" s="164"/>
      <c r="DW238" s="165"/>
      <c r="DX238" s="163">
        <f>приложение!O121</f>
        <v>0</v>
      </c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164"/>
      <c r="EI238" s="164"/>
      <c r="EJ238" s="164"/>
      <c r="EK238" s="165"/>
      <c r="EL238" s="163"/>
      <c r="EM238" s="164"/>
      <c r="EN238" s="164"/>
      <c r="EO238" s="164"/>
      <c r="EP238" s="164"/>
      <c r="EQ238" s="164"/>
      <c r="ER238" s="164"/>
      <c r="ES238" s="164"/>
      <c r="ET238" s="164"/>
      <c r="EU238" s="164"/>
      <c r="EV238" s="164"/>
      <c r="EW238" s="164"/>
      <c r="EX238" s="164"/>
      <c r="EY238" s="164"/>
      <c r="EZ238" s="165"/>
      <c r="FA238" s="163">
        <f>приложение!O122</f>
        <v>0</v>
      </c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5"/>
      <c r="FO238" s="163"/>
      <c r="FP238" s="164"/>
      <c r="FQ238" s="164"/>
      <c r="FR238" s="164"/>
      <c r="FS238" s="164"/>
      <c r="FT238" s="164"/>
      <c r="FU238" s="164"/>
      <c r="FV238" s="164"/>
      <c r="FW238" s="164"/>
      <c r="FX238" s="164"/>
      <c r="FY238" s="164"/>
      <c r="FZ238" s="164"/>
      <c r="GA238" s="164"/>
      <c r="GB238" s="164"/>
      <c r="GC238" s="165"/>
      <c r="GD238" s="163">
        <f>приложение!O123</f>
        <v>0</v>
      </c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5"/>
      <c r="GQ238" s="163"/>
      <c r="GR238" s="164"/>
      <c r="GS238" s="164"/>
      <c r="GT238" s="164"/>
      <c r="GU238" s="164"/>
      <c r="GV238" s="164"/>
      <c r="GW238" s="164"/>
      <c r="GX238" s="164"/>
      <c r="GY238" s="164"/>
      <c r="GZ238" s="164"/>
      <c r="HA238" s="164"/>
      <c r="HB238" s="164"/>
      <c r="HC238" s="164"/>
      <c r="HD238" s="165"/>
      <c r="HE238" s="11"/>
      <c r="HF238" s="11"/>
      <c r="HG238" s="11"/>
      <c r="HH238" s="11"/>
      <c r="HI238" s="11"/>
    </row>
    <row r="239" spans="1:217" ht="38.25" hidden="1" customHeight="1" x14ac:dyDescent="0.25">
      <c r="A239" s="166" t="s">
        <v>215</v>
      </c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8"/>
      <c r="W239" s="169" t="s">
        <v>211</v>
      </c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 t="s">
        <v>43</v>
      </c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 t="s">
        <v>89</v>
      </c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 t="s">
        <v>93</v>
      </c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56" t="s">
        <v>57</v>
      </c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8"/>
      <c r="CD239" s="170" t="s">
        <v>58</v>
      </c>
      <c r="CE239" s="171"/>
      <c r="CF239" s="171"/>
      <c r="CG239" s="171"/>
      <c r="CH239" s="171"/>
      <c r="CI239" s="171"/>
      <c r="CJ239" s="171"/>
      <c r="CK239" s="171"/>
      <c r="CL239" s="171"/>
      <c r="CM239" s="172"/>
      <c r="CN239" s="173" t="s">
        <v>59</v>
      </c>
      <c r="CO239" s="174"/>
      <c r="CP239" s="174"/>
      <c r="CQ239" s="174"/>
      <c r="CR239" s="174"/>
      <c r="CS239" s="175"/>
      <c r="CT239" s="163">
        <f>приложение!C125</f>
        <v>0</v>
      </c>
      <c r="CU239" s="164"/>
      <c r="CV239" s="164"/>
      <c r="CW239" s="164"/>
      <c r="CX239" s="164"/>
      <c r="CY239" s="164"/>
      <c r="CZ239" s="164"/>
      <c r="DA239" s="164"/>
      <c r="DB239" s="164"/>
      <c r="DC239" s="165"/>
      <c r="DD239" s="163">
        <f t="shared" si="24"/>
        <v>0</v>
      </c>
      <c r="DE239" s="164"/>
      <c r="DF239" s="164"/>
      <c r="DG239" s="164"/>
      <c r="DH239" s="164"/>
      <c r="DI239" s="164"/>
      <c r="DJ239" s="164"/>
      <c r="DK239" s="164"/>
      <c r="DL239" s="164"/>
      <c r="DM239" s="165"/>
      <c r="DN239" s="163">
        <f t="shared" si="25"/>
        <v>0</v>
      </c>
      <c r="DO239" s="164"/>
      <c r="DP239" s="164"/>
      <c r="DQ239" s="164"/>
      <c r="DR239" s="164"/>
      <c r="DS239" s="164"/>
      <c r="DT239" s="164"/>
      <c r="DU239" s="164"/>
      <c r="DV239" s="164"/>
      <c r="DW239" s="165"/>
      <c r="DX239" s="163">
        <f>приложение!O125</f>
        <v>0</v>
      </c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164"/>
      <c r="EI239" s="164"/>
      <c r="EJ239" s="164"/>
      <c r="EK239" s="165"/>
      <c r="EL239" s="163"/>
      <c r="EM239" s="164"/>
      <c r="EN239" s="164"/>
      <c r="EO239" s="164"/>
      <c r="EP239" s="164"/>
      <c r="EQ239" s="164"/>
      <c r="ER239" s="164"/>
      <c r="ES239" s="164"/>
      <c r="ET239" s="164"/>
      <c r="EU239" s="164"/>
      <c r="EV239" s="164"/>
      <c r="EW239" s="164"/>
      <c r="EX239" s="164"/>
      <c r="EY239" s="164"/>
      <c r="EZ239" s="165"/>
      <c r="FA239" s="163">
        <f>приложение!O126</f>
        <v>0</v>
      </c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5"/>
      <c r="FO239" s="163"/>
      <c r="FP239" s="164"/>
      <c r="FQ239" s="164"/>
      <c r="FR239" s="164"/>
      <c r="FS239" s="164"/>
      <c r="FT239" s="164"/>
      <c r="FU239" s="164"/>
      <c r="FV239" s="164"/>
      <c r="FW239" s="164"/>
      <c r="FX239" s="164"/>
      <c r="FY239" s="164"/>
      <c r="FZ239" s="164"/>
      <c r="GA239" s="164"/>
      <c r="GB239" s="164"/>
      <c r="GC239" s="165"/>
      <c r="GD239" s="163">
        <f>приложение!O127</f>
        <v>0</v>
      </c>
      <c r="GE239" s="204"/>
      <c r="GF239" s="204"/>
      <c r="GG239" s="204"/>
      <c r="GH239" s="204"/>
      <c r="GI239" s="204"/>
      <c r="GJ239" s="204"/>
      <c r="GK239" s="204"/>
      <c r="GL239" s="204"/>
      <c r="GM239" s="204"/>
      <c r="GN239" s="204"/>
      <c r="GO239" s="204"/>
      <c r="GP239" s="205"/>
      <c r="GQ239" s="163"/>
      <c r="GR239" s="164"/>
      <c r="GS239" s="164"/>
      <c r="GT239" s="164"/>
      <c r="GU239" s="164"/>
      <c r="GV239" s="164"/>
      <c r="GW239" s="164"/>
      <c r="GX239" s="164"/>
      <c r="GY239" s="164"/>
      <c r="GZ239" s="164"/>
      <c r="HA239" s="164"/>
      <c r="HB239" s="164"/>
      <c r="HC239" s="164"/>
      <c r="HD239" s="165"/>
      <c r="HE239" s="10"/>
      <c r="HF239" s="10"/>
      <c r="HG239" s="10"/>
      <c r="HH239" s="10"/>
      <c r="HI239" s="10"/>
    </row>
    <row r="240" spans="1:217" ht="51.75" hidden="1" customHeight="1" x14ac:dyDescent="0.25">
      <c r="A240" s="166" t="s">
        <v>213</v>
      </c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8"/>
      <c r="W240" s="169" t="s">
        <v>209</v>
      </c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 t="s">
        <v>43</v>
      </c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 t="s">
        <v>94</v>
      </c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 t="s">
        <v>207</v>
      </c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56" t="s">
        <v>57</v>
      </c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8"/>
      <c r="CD240" s="170" t="s">
        <v>58</v>
      </c>
      <c r="CE240" s="171"/>
      <c r="CF240" s="171"/>
      <c r="CG240" s="171"/>
      <c r="CH240" s="171"/>
      <c r="CI240" s="171"/>
      <c r="CJ240" s="171"/>
      <c r="CK240" s="171"/>
      <c r="CL240" s="171"/>
      <c r="CM240" s="172"/>
      <c r="CN240" s="173" t="s">
        <v>59</v>
      </c>
      <c r="CO240" s="174"/>
      <c r="CP240" s="174"/>
      <c r="CQ240" s="174"/>
      <c r="CR240" s="174"/>
      <c r="CS240" s="175"/>
      <c r="CT240" s="163">
        <f>приложение!C129</f>
        <v>0</v>
      </c>
      <c r="CU240" s="164"/>
      <c r="CV240" s="164"/>
      <c r="CW240" s="164"/>
      <c r="CX240" s="164"/>
      <c r="CY240" s="164"/>
      <c r="CZ240" s="164"/>
      <c r="DA240" s="164"/>
      <c r="DB240" s="164"/>
      <c r="DC240" s="165"/>
      <c r="DD240" s="163">
        <f t="shared" si="24"/>
        <v>0</v>
      </c>
      <c r="DE240" s="164"/>
      <c r="DF240" s="164"/>
      <c r="DG240" s="164"/>
      <c r="DH240" s="164"/>
      <c r="DI240" s="164"/>
      <c r="DJ240" s="164"/>
      <c r="DK240" s="164"/>
      <c r="DL240" s="164"/>
      <c r="DM240" s="165"/>
      <c r="DN240" s="163">
        <f t="shared" si="25"/>
        <v>0</v>
      </c>
      <c r="DO240" s="164"/>
      <c r="DP240" s="164"/>
      <c r="DQ240" s="164"/>
      <c r="DR240" s="164"/>
      <c r="DS240" s="164"/>
      <c r="DT240" s="164"/>
      <c r="DU240" s="164"/>
      <c r="DV240" s="164"/>
      <c r="DW240" s="165"/>
      <c r="DX240" s="163">
        <f>приложение!O129</f>
        <v>0</v>
      </c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164"/>
      <c r="EI240" s="164"/>
      <c r="EJ240" s="164"/>
      <c r="EK240" s="165"/>
      <c r="EL240" s="163"/>
      <c r="EM240" s="164"/>
      <c r="EN240" s="164"/>
      <c r="EO240" s="164"/>
      <c r="EP240" s="164"/>
      <c r="EQ240" s="164"/>
      <c r="ER240" s="164"/>
      <c r="ES240" s="164"/>
      <c r="ET240" s="164"/>
      <c r="EU240" s="164"/>
      <c r="EV240" s="164"/>
      <c r="EW240" s="164"/>
      <c r="EX240" s="164"/>
      <c r="EY240" s="164"/>
      <c r="EZ240" s="165"/>
      <c r="FA240" s="163">
        <f>приложение!O130</f>
        <v>0</v>
      </c>
      <c r="FB240" s="164"/>
      <c r="FC240" s="164"/>
      <c r="FD240" s="164"/>
      <c r="FE240" s="164"/>
      <c r="FF240" s="164"/>
      <c r="FG240" s="164"/>
      <c r="FH240" s="164"/>
      <c r="FI240" s="164"/>
      <c r="FJ240" s="164"/>
      <c r="FK240" s="164"/>
      <c r="FL240" s="164"/>
      <c r="FM240" s="164"/>
      <c r="FN240" s="165"/>
      <c r="FO240" s="163"/>
      <c r="FP240" s="164"/>
      <c r="FQ240" s="164"/>
      <c r="FR240" s="164"/>
      <c r="FS240" s="164"/>
      <c r="FT240" s="164"/>
      <c r="FU240" s="164"/>
      <c r="FV240" s="164"/>
      <c r="FW240" s="164"/>
      <c r="FX240" s="164"/>
      <c r="FY240" s="164"/>
      <c r="FZ240" s="164"/>
      <c r="GA240" s="164"/>
      <c r="GB240" s="164"/>
      <c r="GC240" s="165"/>
      <c r="GD240" s="163">
        <f>приложение!O131</f>
        <v>0</v>
      </c>
      <c r="GE240" s="204"/>
      <c r="GF240" s="204"/>
      <c r="GG240" s="204"/>
      <c r="GH240" s="204"/>
      <c r="GI240" s="204"/>
      <c r="GJ240" s="204"/>
      <c r="GK240" s="204"/>
      <c r="GL240" s="204"/>
      <c r="GM240" s="204"/>
      <c r="GN240" s="204"/>
      <c r="GO240" s="204"/>
      <c r="GP240" s="205"/>
      <c r="GQ240" s="163"/>
      <c r="GR240" s="164"/>
      <c r="GS240" s="164"/>
      <c r="GT240" s="164"/>
      <c r="GU240" s="164"/>
      <c r="GV240" s="164"/>
      <c r="GW240" s="164"/>
      <c r="GX240" s="164"/>
      <c r="GY240" s="164"/>
      <c r="GZ240" s="164"/>
      <c r="HA240" s="164"/>
      <c r="HB240" s="164"/>
      <c r="HC240" s="164"/>
      <c r="HD240" s="165"/>
      <c r="HE240" s="10"/>
      <c r="HF240" s="10"/>
      <c r="HG240" s="10"/>
      <c r="HH240" s="10"/>
      <c r="HI240" s="10"/>
    </row>
    <row r="241" spans="1:217" ht="38.25" hidden="1" customHeight="1" x14ac:dyDescent="0.25">
      <c r="A241" s="166" t="s">
        <v>216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8"/>
      <c r="W241" s="169" t="s">
        <v>209</v>
      </c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 t="s">
        <v>43</v>
      </c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 t="s">
        <v>94</v>
      </c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 t="s">
        <v>93</v>
      </c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56" t="s">
        <v>57</v>
      </c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8"/>
      <c r="CD241" s="170" t="s">
        <v>58</v>
      </c>
      <c r="CE241" s="171"/>
      <c r="CF241" s="171"/>
      <c r="CG241" s="171"/>
      <c r="CH241" s="171"/>
      <c r="CI241" s="171"/>
      <c r="CJ241" s="171"/>
      <c r="CK241" s="171"/>
      <c r="CL241" s="171"/>
      <c r="CM241" s="172"/>
      <c r="CN241" s="173" t="s">
        <v>59</v>
      </c>
      <c r="CO241" s="174"/>
      <c r="CP241" s="174"/>
      <c r="CQ241" s="174"/>
      <c r="CR241" s="174"/>
      <c r="CS241" s="175"/>
      <c r="CT241" s="163">
        <f>приложение!C133</f>
        <v>0</v>
      </c>
      <c r="CU241" s="164"/>
      <c r="CV241" s="164"/>
      <c r="CW241" s="164"/>
      <c r="CX241" s="164"/>
      <c r="CY241" s="164"/>
      <c r="CZ241" s="164"/>
      <c r="DA241" s="164"/>
      <c r="DB241" s="164"/>
      <c r="DC241" s="165"/>
      <c r="DD241" s="163">
        <f t="shared" si="24"/>
        <v>0</v>
      </c>
      <c r="DE241" s="164"/>
      <c r="DF241" s="164"/>
      <c r="DG241" s="164"/>
      <c r="DH241" s="164"/>
      <c r="DI241" s="164"/>
      <c r="DJ241" s="164"/>
      <c r="DK241" s="164"/>
      <c r="DL241" s="164"/>
      <c r="DM241" s="165"/>
      <c r="DN241" s="163">
        <f t="shared" si="25"/>
        <v>0</v>
      </c>
      <c r="DO241" s="164"/>
      <c r="DP241" s="164"/>
      <c r="DQ241" s="164"/>
      <c r="DR241" s="164"/>
      <c r="DS241" s="164"/>
      <c r="DT241" s="164"/>
      <c r="DU241" s="164"/>
      <c r="DV241" s="164"/>
      <c r="DW241" s="165"/>
      <c r="DX241" s="163">
        <f>приложение!O133</f>
        <v>0</v>
      </c>
      <c r="DY241" s="164"/>
      <c r="DZ241" s="164"/>
      <c r="EA241" s="164"/>
      <c r="EB241" s="164"/>
      <c r="EC241" s="164"/>
      <c r="ED241" s="164"/>
      <c r="EE241" s="164"/>
      <c r="EF241" s="164"/>
      <c r="EG241" s="164"/>
      <c r="EH241" s="164"/>
      <c r="EI241" s="164"/>
      <c r="EJ241" s="164"/>
      <c r="EK241" s="165"/>
      <c r="EL241" s="163"/>
      <c r="EM241" s="164"/>
      <c r="EN241" s="164"/>
      <c r="EO241" s="164"/>
      <c r="EP241" s="164"/>
      <c r="EQ241" s="164"/>
      <c r="ER241" s="164"/>
      <c r="ES241" s="164"/>
      <c r="ET241" s="164"/>
      <c r="EU241" s="164"/>
      <c r="EV241" s="164"/>
      <c r="EW241" s="164"/>
      <c r="EX241" s="164"/>
      <c r="EY241" s="164"/>
      <c r="EZ241" s="165"/>
      <c r="FA241" s="163">
        <f>приложение!O134</f>
        <v>0</v>
      </c>
      <c r="FB241" s="164"/>
      <c r="FC241" s="164"/>
      <c r="FD241" s="164"/>
      <c r="FE241" s="164"/>
      <c r="FF241" s="164"/>
      <c r="FG241" s="164"/>
      <c r="FH241" s="164"/>
      <c r="FI241" s="164"/>
      <c r="FJ241" s="164"/>
      <c r="FK241" s="164"/>
      <c r="FL241" s="164"/>
      <c r="FM241" s="164"/>
      <c r="FN241" s="165"/>
      <c r="FO241" s="163"/>
      <c r="FP241" s="164"/>
      <c r="FQ241" s="164"/>
      <c r="FR241" s="164"/>
      <c r="FS241" s="164"/>
      <c r="FT241" s="164"/>
      <c r="FU241" s="164"/>
      <c r="FV241" s="164"/>
      <c r="FW241" s="164"/>
      <c r="FX241" s="164"/>
      <c r="FY241" s="164"/>
      <c r="FZ241" s="164"/>
      <c r="GA241" s="164"/>
      <c r="GB241" s="164"/>
      <c r="GC241" s="165"/>
      <c r="GD241" s="163">
        <f>приложение!O135</f>
        <v>0</v>
      </c>
      <c r="GE241" s="204"/>
      <c r="GF241" s="204"/>
      <c r="GG241" s="204"/>
      <c r="GH241" s="204"/>
      <c r="GI241" s="204"/>
      <c r="GJ241" s="204"/>
      <c r="GK241" s="204"/>
      <c r="GL241" s="204"/>
      <c r="GM241" s="204"/>
      <c r="GN241" s="204"/>
      <c r="GO241" s="204"/>
      <c r="GP241" s="205"/>
      <c r="GQ241" s="163"/>
      <c r="GR241" s="164"/>
      <c r="GS241" s="164"/>
      <c r="GT241" s="164"/>
      <c r="GU241" s="164"/>
      <c r="GV241" s="164"/>
      <c r="GW241" s="164"/>
      <c r="GX241" s="164"/>
      <c r="GY241" s="164"/>
      <c r="GZ241" s="164"/>
      <c r="HA241" s="164"/>
      <c r="HB241" s="164"/>
      <c r="HC241" s="164"/>
      <c r="HD241" s="165"/>
      <c r="HE241" s="10"/>
      <c r="HF241" s="10"/>
      <c r="HG241" s="10"/>
      <c r="HH241" s="10"/>
      <c r="HI241" s="10"/>
    </row>
    <row r="242" spans="1:217" ht="38.25" hidden="1" customHeight="1" x14ac:dyDescent="0.25">
      <c r="A242" s="166" t="s">
        <v>224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8"/>
      <c r="W242" s="169" t="s">
        <v>209</v>
      </c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 t="s">
        <v>43</v>
      </c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 t="s">
        <v>94</v>
      </c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 t="s">
        <v>234</v>
      </c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56" t="s">
        <v>57</v>
      </c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8"/>
      <c r="CD242" s="170" t="s">
        <v>58</v>
      </c>
      <c r="CE242" s="171"/>
      <c r="CF242" s="171"/>
      <c r="CG242" s="171"/>
      <c r="CH242" s="171"/>
      <c r="CI242" s="171"/>
      <c r="CJ242" s="171"/>
      <c r="CK242" s="171"/>
      <c r="CL242" s="171"/>
      <c r="CM242" s="172"/>
      <c r="CN242" s="173" t="s">
        <v>59</v>
      </c>
      <c r="CO242" s="174"/>
      <c r="CP242" s="174"/>
      <c r="CQ242" s="174"/>
      <c r="CR242" s="174"/>
      <c r="CS242" s="175"/>
      <c r="CT242" s="163">
        <f>приложение!C137</f>
        <v>0</v>
      </c>
      <c r="CU242" s="164"/>
      <c r="CV242" s="164"/>
      <c r="CW242" s="164"/>
      <c r="CX242" s="164"/>
      <c r="CY242" s="164"/>
      <c r="CZ242" s="164"/>
      <c r="DA242" s="164"/>
      <c r="DB242" s="164"/>
      <c r="DC242" s="165"/>
      <c r="DD242" s="163">
        <f t="shared" ref="DD242" si="26">CT242</f>
        <v>0</v>
      </c>
      <c r="DE242" s="164"/>
      <c r="DF242" s="164"/>
      <c r="DG242" s="164"/>
      <c r="DH242" s="164"/>
      <c r="DI242" s="164"/>
      <c r="DJ242" s="164"/>
      <c r="DK242" s="164"/>
      <c r="DL242" s="164"/>
      <c r="DM242" s="165"/>
      <c r="DN242" s="163">
        <f t="shared" ref="DN242" si="27">DD242</f>
        <v>0</v>
      </c>
      <c r="DO242" s="164"/>
      <c r="DP242" s="164"/>
      <c r="DQ242" s="164"/>
      <c r="DR242" s="164"/>
      <c r="DS242" s="164"/>
      <c r="DT242" s="164"/>
      <c r="DU242" s="164"/>
      <c r="DV242" s="164"/>
      <c r="DW242" s="165"/>
      <c r="DX242" s="163">
        <f>приложение!O137</f>
        <v>0</v>
      </c>
      <c r="DY242" s="164"/>
      <c r="DZ242" s="164"/>
      <c r="EA242" s="164"/>
      <c r="EB242" s="164"/>
      <c r="EC242" s="164"/>
      <c r="ED242" s="164"/>
      <c r="EE242" s="164"/>
      <c r="EF242" s="164"/>
      <c r="EG242" s="164"/>
      <c r="EH242" s="164"/>
      <c r="EI242" s="164"/>
      <c r="EJ242" s="164"/>
      <c r="EK242" s="165"/>
      <c r="EL242" s="163"/>
      <c r="EM242" s="164"/>
      <c r="EN242" s="164"/>
      <c r="EO242" s="164"/>
      <c r="EP242" s="164"/>
      <c r="EQ242" s="164"/>
      <c r="ER242" s="164"/>
      <c r="ES242" s="164"/>
      <c r="ET242" s="164"/>
      <c r="EU242" s="164"/>
      <c r="EV242" s="164"/>
      <c r="EW242" s="164"/>
      <c r="EX242" s="164"/>
      <c r="EY242" s="164"/>
      <c r="EZ242" s="165"/>
      <c r="FA242" s="163">
        <f>приложение!O138</f>
        <v>0</v>
      </c>
      <c r="FB242" s="164"/>
      <c r="FC242" s="164"/>
      <c r="FD242" s="164"/>
      <c r="FE242" s="164"/>
      <c r="FF242" s="164"/>
      <c r="FG242" s="164"/>
      <c r="FH242" s="164"/>
      <c r="FI242" s="164"/>
      <c r="FJ242" s="164"/>
      <c r="FK242" s="164"/>
      <c r="FL242" s="164"/>
      <c r="FM242" s="164"/>
      <c r="FN242" s="165"/>
      <c r="FO242" s="163"/>
      <c r="FP242" s="164"/>
      <c r="FQ242" s="164"/>
      <c r="FR242" s="164"/>
      <c r="FS242" s="164"/>
      <c r="FT242" s="164"/>
      <c r="FU242" s="164"/>
      <c r="FV242" s="164"/>
      <c r="FW242" s="164"/>
      <c r="FX242" s="164"/>
      <c r="FY242" s="164"/>
      <c r="FZ242" s="164"/>
      <c r="GA242" s="164"/>
      <c r="GB242" s="164"/>
      <c r="GC242" s="165"/>
      <c r="GD242" s="163">
        <f>приложение!O139</f>
        <v>0</v>
      </c>
      <c r="GE242" s="204"/>
      <c r="GF242" s="204"/>
      <c r="GG242" s="204"/>
      <c r="GH242" s="204"/>
      <c r="GI242" s="204"/>
      <c r="GJ242" s="204"/>
      <c r="GK242" s="204"/>
      <c r="GL242" s="204"/>
      <c r="GM242" s="204"/>
      <c r="GN242" s="204"/>
      <c r="GO242" s="204"/>
      <c r="GP242" s="205"/>
      <c r="GQ242" s="163"/>
      <c r="GR242" s="164"/>
      <c r="GS242" s="164"/>
      <c r="GT242" s="164"/>
      <c r="GU242" s="164"/>
      <c r="GV242" s="164"/>
      <c r="GW242" s="164"/>
      <c r="GX242" s="164"/>
      <c r="GY242" s="164"/>
      <c r="GZ242" s="164"/>
      <c r="HA242" s="164"/>
      <c r="HB242" s="164"/>
      <c r="HC242" s="164"/>
      <c r="HD242" s="165"/>
      <c r="HE242" s="10"/>
      <c r="HF242" s="10"/>
      <c r="HG242" s="10"/>
      <c r="HH242" s="10"/>
      <c r="HI242" s="10"/>
    </row>
    <row r="243" spans="1:217" ht="51" hidden="1" customHeight="1" x14ac:dyDescent="0.25">
      <c r="A243" s="166" t="s">
        <v>214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8"/>
      <c r="W243" s="169" t="s">
        <v>106</v>
      </c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 t="s">
        <v>43</v>
      </c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 t="s">
        <v>94</v>
      </c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 t="s">
        <v>207</v>
      </c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56" t="s">
        <v>57</v>
      </c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8"/>
      <c r="CD243" s="170" t="s">
        <v>58</v>
      </c>
      <c r="CE243" s="171"/>
      <c r="CF243" s="171"/>
      <c r="CG243" s="171"/>
      <c r="CH243" s="171"/>
      <c r="CI243" s="171"/>
      <c r="CJ243" s="171"/>
      <c r="CK243" s="171"/>
      <c r="CL243" s="171"/>
      <c r="CM243" s="172"/>
      <c r="CN243" s="173" t="s">
        <v>59</v>
      </c>
      <c r="CO243" s="174"/>
      <c r="CP243" s="174"/>
      <c r="CQ243" s="174"/>
      <c r="CR243" s="174"/>
      <c r="CS243" s="175"/>
      <c r="CT243" s="163">
        <f>приложение!C141</f>
        <v>0</v>
      </c>
      <c r="CU243" s="164"/>
      <c r="CV243" s="164"/>
      <c r="CW243" s="164"/>
      <c r="CX243" s="164"/>
      <c r="CY243" s="164"/>
      <c r="CZ243" s="164"/>
      <c r="DA243" s="164"/>
      <c r="DB243" s="164"/>
      <c r="DC243" s="165"/>
      <c r="DD243" s="163">
        <f t="shared" si="24"/>
        <v>0</v>
      </c>
      <c r="DE243" s="164"/>
      <c r="DF243" s="164"/>
      <c r="DG243" s="164"/>
      <c r="DH243" s="164"/>
      <c r="DI243" s="164"/>
      <c r="DJ243" s="164"/>
      <c r="DK243" s="164"/>
      <c r="DL243" s="164"/>
      <c r="DM243" s="165"/>
      <c r="DN243" s="163">
        <f t="shared" si="25"/>
        <v>0</v>
      </c>
      <c r="DO243" s="164"/>
      <c r="DP243" s="164"/>
      <c r="DQ243" s="164"/>
      <c r="DR243" s="164"/>
      <c r="DS243" s="164"/>
      <c r="DT243" s="164"/>
      <c r="DU243" s="164"/>
      <c r="DV243" s="164"/>
      <c r="DW243" s="165"/>
      <c r="DX243" s="163">
        <f>приложение!O141</f>
        <v>0</v>
      </c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164"/>
      <c r="EI243" s="164"/>
      <c r="EJ243" s="164"/>
      <c r="EK243" s="165"/>
      <c r="EL243" s="163"/>
      <c r="EM243" s="164"/>
      <c r="EN243" s="164"/>
      <c r="EO243" s="164"/>
      <c r="EP243" s="164"/>
      <c r="EQ243" s="164"/>
      <c r="ER243" s="164"/>
      <c r="ES243" s="164"/>
      <c r="ET243" s="164"/>
      <c r="EU243" s="164"/>
      <c r="EV243" s="164"/>
      <c r="EW243" s="164"/>
      <c r="EX243" s="164"/>
      <c r="EY243" s="164"/>
      <c r="EZ243" s="165"/>
      <c r="FA243" s="163">
        <f>приложение!O142</f>
        <v>0</v>
      </c>
      <c r="FB243" s="164"/>
      <c r="FC243" s="164"/>
      <c r="FD243" s="164"/>
      <c r="FE243" s="164"/>
      <c r="FF243" s="164"/>
      <c r="FG243" s="164"/>
      <c r="FH243" s="164"/>
      <c r="FI243" s="164"/>
      <c r="FJ243" s="164"/>
      <c r="FK243" s="164"/>
      <c r="FL243" s="164"/>
      <c r="FM243" s="164"/>
      <c r="FN243" s="165"/>
      <c r="FO243" s="163"/>
      <c r="FP243" s="164"/>
      <c r="FQ243" s="164"/>
      <c r="FR243" s="164"/>
      <c r="FS243" s="164"/>
      <c r="FT243" s="164"/>
      <c r="FU243" s="164"/>
      <c r="FV243" s="164"/>
      <c r="FW243" s="164"/>
      <c r="FX243" s="164"/>
      <c r="FY243" s="164"/>
      <c r="FZ243" s="164"/>
      <c r="GA243" s="164"/>
      <c r="GB243" s="164"/>
      <c r="GC243" s="165"/>
      <c r="GD243" s="163">
        <f>приложение!O143</f>
        <v>0</v>
      </c>
      <c r="GE243" s="204"/>
      <c r="GF243" s="204"/>
      <c r="GG243" s="204"/>
      <c r="GH243" s="204"/>
      <c r="GI243" s="204"/>
      <c r="GJ243" s="204"/>
      <c r="GK243" s="204"/>
      <c r="GL243" s="204"/>
      <c r="GM243" s="204"/>
      <c r="GN243" s="204"/>
      <c r="GO243" s="204"/>
      <c r="GP243" s="205"/>
      <c r="GQ243" s="163"/>
      <c r="GR243" s="164"/>
      <c r="GS243" s="164"/>
      <c r="GT243" s="164"/>
      <c r="GU243" s="164"/>
      <c r="GV243" s="164"/>
      <c r="GW243" s="164"/>
      <c r="GX243" s="164"/>
      <c r="GY243" s="164"/>
      <c r="GZ243" s="164"/>
      <c r="HA243" s="164"/>
      <c r="HB243" s="164"/>
      <c r="HC243" s="164"/>
      <c r="HD243" s="165"/>
      <c r="HE243" s="10"/>
      <c r="HF243" s="10"/>
      <c r="HG243" s="10"/>
      <c r="HH243" s="10"/>
      <c r="HI243" s="10"/>
    </row>
    <row r="244" spans="1:217" ht="38.25" customHeight="1" x14ac:dyDescent="0.25">
      <c r="A244" s="334" t="s">
        <v>118</v>
      </c>
      <c r="B244" s="335"/>
      <c r="C244" s="335"/>
      <c r="D244" s="335"/>
      <c r="E244" s="335"/>
      <c r="F244" s="335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35"/>
      <c r="U244" s="335"/>
      <c r="V244" s="336"/>
      <c r="W244" s="169" t="s">
        <v>106</v>
      </c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 t="s">
        <v>94</v>
      </c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 t="s">
        <v>93</v>
      </c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56" t="s">
        <v>57</v>
      </c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8"/>
      <c r="CD244" s="170" t="s">
        <v>58</v>
      </c>
      <c r="CE244" s="171"/>
      <c r="CF244" s="171"/>
      <c r="CG244" s="171"/>
      <c r="CH244" s="171"/>
      <c r="CI244" s="171"/>
      <c r="CJ244" s="171"/>
      <c r="CK244" s="171"/>
      <c r="CL244" s="171"/>
      <c r="CM244" s="172"/>
      <c r="CN244" s="173" t="s">
        <v>59</v>
      </c>
      <c r="CO244" s="174"/>
      <c r="CP244" s="174"/>
      <c r="CQ244" s="174"/>
      <c r="CR244" s="174"/>
      <c r="CS244" s="175"/>
      <c r="CT244" s="163">
        <f>приложение!C145</f>
        <v>120</v>
      </c>
      <c r="CU244" s="164"/>
      <c r="CV244" s="164"/>
      <c r="CW244" s="164"/>
      <c r="CX244" s="164"/>
      <c r="CY244" s="164"/>
      <c r="CZ244" s="164"/>
      <c r="DA244" s="164"/>
      <c r="DB244" s="164"/>
      <c r="DC244" s="165"/>
      <c r="DD244" s="163">
        <f>приложение!C146</f>
        <v>120</v>
      </c>
      <c r="DE244" s="164"/>
      <c r="DF244" s="164"/>
      <c r="DG244" s="164"/>
      <c r="DH244" s="164"/>
      <c r="DI244" s="164"/>
      <c r="DJ244" s="164"/>
      <c r="DK244" s="164"/>
      <c r="DL244" s="164"/>
      <c r="DM244" s="165"/>
      <c r="DN244" s="163">
        <f t="shared" si="25"/>
        <v>120</v>
      </c>
      <c r="DO244" s="164"/>
      <c r="DP244" s="164"/>
      <c r="DQ244" s="164"/>
      <c r="DR244" s="164"/>
      <c r="DS244" s="164"/>
      <c r="DT244" s="164"/>
      <c r="DU244" s="164"/>
      <c r="DV244" s="164"/>
      <c r="DW244" s="165"/>
      <c r="DX244" s="163">
        <f>приложение!O145</f>
        <v>14185320.446662981</v>
      </c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164"/>
      <c r="EI244" s="164"/>
      <c r="EJ244" s="164"/>
      <c r="EK244" s="165"/>
      <c r="EL244" s="163"/>
      <c r="EM244" s="164"/>
      <c r="EN244" s="164"/>
      <c r="EO244" s="164"/>
      <c r="EP244" s="164"/>
      <c r="EQ244" s="164"/>
      <c r="ER244" s="164"/>
      <c r="ES244" s="164"/>
      <c r="ET244" s="164"/>
      <c r="EU244" s="164"/>
      <c r="EV244" s="164"/>
      <c r="EW244" s="164"/>
      <c r="EX244" s="164"/>
      <c r="EY244" s="164"/>
      <c r="EZ244" s="165"/>
      <c r="FA244" s="163">
        <f>приложение!O146</f>
        <v>14185320.446662981</v>
      </c>
      <c r="FB244" s="164"/>
      <c r="FC244" s="164"/>
      <c r="FD244" s="164"/>
      <c r="FE244" s="164"/>
      <c r="FF244" s="164"/>
      <c r="FG244" s="164"/>
      <c r="FH244" s="164"/>
      <c r="FI244" s="164"/>
      <c r="FJ244" s="164"/>
      <c r="FK244" s="164"/>
      <c r="FL244" s="164"/>
      <c r="FM244" s="164"/>
      <c r="FN244" s="165"/>
      <c r="FO244" s="163"/>
      <c r="FP244" s="164"/>
      <c r="FQ244" s="164"/>
      <c r="FR244" s="164"/>
      <c r="FS244" s="164"/>
      <c r="FT244" s="164"/>
      <c r="FU244" s="164"/>
      <c r="FV244" s="164"/>
      <c r="FW244" s="164"/>
      <c r="FX244" s="164"/>
      <c r="FY244" s="164"/>
      <c r="FZ244" s="164"/>
      <c r="GA244" s="164"/>
      <c r="GB244" s="164"/>
      <c r="GC244" s="165"/>
      <c r="GD244" s="163">
        <f>приложение!O147</f>
        <v>14185320.446662981</v>
      </c>
      <c r="GE244" s="204"/>
      <c r="GF244" s="204"/>
      <c r="GG244" s="204"/>
      <c r="GH244" s="204"/>
      <c r="GI244" s="204"/>
      <c r="GJ244" s="204"/>
      <c r="GK244" s="204"/>
      <c r="GL244" s="204"/>
      <c r="GM244" s="204"/>
      <c r="GN244" s="204"/>
      <c r="GO244" s="204"/>
      <c r="GP244" s="205"/>
      <c r="GQ244" s="163"/>
      <c r="GR244" s="164"/>
      <c r="GS244" s="164"/>
      <c r="GT244" s="164"/>
      <c r="GU244" s="164"/>
      <c r="GV244" s="164"/>
      <c r="GW244" s="164"/>
      <c r="GX244" s="164"/>
      <c r="GY244" s="164"/>
      <c r="GZ244" s="164"/>
      <c r="HA244" s="164"/>
      <c r="HB244" s="164"/>
      <c r="HC244" s="164"/>
      <c r="HD244" s="165"/>
      <c r="HE244" s="10"/>
      <c r="HF244" s="10"/>
      <c r="HG244" s="10"/>
      <c r="HH244" s="10"/>
      <c r="HI244" s="10"/>
    </row>
    <row r="245" spans="1:217" ht="38.25" hidden="1" customHeight="1" x14ac:dyDescent="0.25">
      <c r="A245" s="166" t="s">
        <v>226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8"/>
      <c r="W245" s="169" t="s">
        <v>106</v>
      </c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 t="s">
        <v>43</v>
      </c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 t="s">
        <v>94</v>
      </c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 t="s">
        <v>234</v>
      </c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56" t="s">
        <v>57</v>
      </c>
      <c r="BT245" s="157"/>
      <c r="BU245" s="157"/>
      <c r="BV245" s="157"/>
      <c r="BW245" s="157"/>
      <c r="BX245" s="157"/>
      <c r="BY245" s="157"/>
      <c r="BZ245" s="157"/>
      <c r="CA245" s="157"/>
      <c r="CB245" s="157"/>
      <c r="CC245" s="158"/>
      <c r="CD245" s="170" t="s">
        <v>58</v>
      </c>
      <c r="CE245" s="171"/>
      <c r="CF245" s="171"/>
      <c r="CG245" s="171"/>
      <c r="CH245" s="171"/>
      <c r="CI245" s="171"/>
      <c r="CJ245" s="171"/>
      <c r="CK245" s="171"/>
      <c r="CL245" s="171"/>
      <c r="CM245" s="172"/>
      <c r="CN245" s="173" t="s">
        <v>59</v>
      </c>
      <c r="CO245" s="174"/>
      <c r="CP245" s="174"/>
      <c r="CQ245" s="174"/>
      <c r="CR245" s="174"/>
      <c r="CS245" s="175"/>
      <c r="CT245" s="163">
        <f>приложение!C149</f>
        <v>0</v>
      </c>
      <c r="CU245" s="164"/>
      <c r="CV245" s="164"/>
      <c r="CW245" s="164"/>
      <c r="CX245" s="164"/>
      <c r="CY245" s="164"/>
      <c r="CZ245" s="164"/>
      <c r="DA245" s="164"/>
      <c r="DB245" s="164"/>
      <c r="DC245" s="165"/>
      <c r="DD245" s="163">
        <f t="shared" ref="DD245" si="28">CT245</f>
        <v>0</v>
      </c>
      <c r="DE245" s="164"/>
      <c r="DF245" s="164"/>
      <c r="DG245" s="164"/>
      <c r="DH245" s="164"/>
      <c r="DI245" s="164"/>
      <c r="DJ245" s="164"/>
      <c r="DK245" s="164"/>
      <c r="DL245" s="164"/>
      <c r="DM245" s="165"/>
      <c r="DN245" s="163">
        <f t="shared" ref="DN245" si="29">DD245</f>
        <v>0</v>
      </c>
      <c r="DO245" s="164"/>
      <c r="DP245" s="164"/>
      <c r="DQ245" s="164"/>
      <c r="DR245" s="164"/>
      <c r="DS245" s="164"/>
      <c r="DT245" s="164"/>
      <c r="DU245" s="164"/>
      <c r="DV245" s="164"/>
      <c r="DW245" s="165"/>
      <c r="DX245" s="163">
        <f>приложение!O149</f>
        <v>0</v>
      </c>
      <c r="DY245" s="164"/>
      <c r="DZ245" s="164"/>
      <c r="EA245" s="164"/>
      <c r="EB245" s="164"/>
      <c r="EC245" s="164"/>
      <c r="ED245" s="164"/>
      <c r="EE245" s="164"/>
      <c r="EF245" s="164"/>
      <c r="EG245" s="164"/>
      <c r="EH245" s="164"/>
      <c r="EI245" s="164"/>
      <c r="EJ245" s="164"/>
      <c r="EK245" s="165"/>
      <c r="EL245" s="163"/>
      <c r="EM245" s="164"/>
      <c r="EN245" s="164"/>
      <c r="EO245" s="164"/>
      <c r="EP245" s="164"/>
      <c r="EQ245" s="164"/>
      <c r="ER245" s="164"/>
      <c r="ES245" s="164"/>
      <c r="ET245" s="164"/>
      <c r="EU245" s="164"/>
      <c r="EV245" s="164"/>
      <c r="EW245" s="164"/>
      <c r="EX245" s="164"/>
      <c r="EY245" s="164"/>
      <c r="EZ245" s="165"/>
      <c r="FA245" s="163">
        <f>приложение!O150</f>
        <v>0</v>
      </c>
      <c r="FB245" s="164"/>
      <c r="FC245" s="164"/>
      <c r="FD245" s="164"/>
      <c r="FE245" s="164"/>
      <c r="FF245" s="164"/>
      <c r="FG245" s="164"/>
      <c r="FH245" s="164"/>
      <c r="FI245" s="164"/>
      <c r="FJ245" s="164"/>
      <c r="FK245" s="164"/>
      <c r="FL245" s="164"/>
      <c r="FM245" s="164"/>
      <c r="FN245" s="165"/>
      <c r="FO245" s="163"/>
      <c r="FP245" s="164"/>
      <c r="FQ245" s="164"/>
      <c r="FR245" s="164"/>
      <c r="FS245" s="164"/>
      <c r="FT245" s="164"/>
      <c r="FU245" s="164"/>
      <c r="FV245" s="164"/>
      <c r="FW245" s="164"/>
      <c r="FX245" s="164"/>
      <c r="FY245" s="164"/>
      <c r="FZ245" s="164"/>
      <c r="GA245" s="164"/>
      <c r="GB245" s="164"/>
      <c r="GC245" s="165"/>
      <c r="GD245" s="163">
        <f>приложение!O151</f>
        <v>0</v>
      </c>
      <c r="GE245" s="204"/>
      <c r="GF245" s="204"/>
      <c r="GG245" s="204"/>
      <c r="GH245" s="204"/>
      <c r="GI245" s="204"/>
      <c r="GJ245" s="204"/>
      <c r="GK245" s="204"/>
      <c r="GL245" s="204"/>
      <c r="GM245" s="204"/>
      <c r="GN245" s="204"/>
      <c r="GO245" s="204"/>
      <c r="GP245" s="205"/>
      <c r="GQ245" s="163"/>
      <c r="GR245" s="164"/>
      <c r="GS245" s="164"/>
      <c r="GT245" s="164"/>
      <c r="GU245" s="164"/>
      <c r="GV245" s="164"/>
      <c r="GW245" s="164"/>
      <c r="GX245" s="164"/>
      <c r="GY245" s="164"/>
      <c r="GZ245" s="164"/>
      <c r="HA245" s="164"/>
      <c r="HB245" s="164"/>
      <c r="HC245" s="164"/>
      <c r="HD245" s="165"/>
      <c r="HE245" s="10"/>
      <c r="HF245" s="10"/>
      <c r="HG245" s="10"/>
      <c r="HH245" s="10"/>
      <c r="HI245" s="10"/>
    </row>
    <row r="246" spans="1:217" ht="48" hidden="1" customHeight="1" x14ac:dyDescent="0.25">
      <c r="A246" s="166" t="s">
        <v>227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8"/>
      <c r="W246" s="169" t="s">
        <v>211</v>
      </c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 t="s">
        <v>43</v>
      </c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 t="s">
        <v>94</v>
      </c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 t="s">
        <v>207</v>
      </c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56" t="s">
        <v>57</v>
      </c>
      <c r="BT246" s="157"/>
      <c r="BU246" s="157"/>
      <c r="BV246" s="157"/>
      <c r="BW246" s="157"/>
      <c r="BX246" s="157"/>
      <c r="BY246" s="157"/>
      <c r="BZ246" s="157"/>
      <c r="CA246" s="157"/>
      <c r="CB246" s="157"/>
      <c r="CC246" s="158"/>
      <c r="CD246" s="170" t="s">
        <v>58</v>
      </c>
      <c r="CE246" s="171"/>
      <c r="CF246" s="171"/>
      <c r="CG246" s="171"/>
      <c r="CH246" s="171"/>
      <c r="CI246" s="171"/>
      <c r="CJ246" s="171"/>
      <c r="CK246" s="171"/>
      <c r="CL246" s="171"/>
      <c r="CM246" s="172"/>
      <c r="CN246" s="173" t="s">
        <v>59</v>
      </c>
      <c r="CO246" s="174"/>
      <c r="CP246" s="174"/>
      <c r="CQ246" s="174"/>
      <c r="CR246" s="174"/>
      <c r="CS246" s="175"/>
      <c r="CT246" s="163">
        <f>приложение!C153</f>
        <v>0</v>
      </c>
      <c r="CU246" s="164"/>
      <c r="CV246" s="164"/>
      <c r="CW246" s="164"/>
      <c r="CX246" s="164"/>
      <c r="CY246" s="164"/>
      <c r="CZ246" s="164"/>
      <c r="DA246" s="164"/>
      <c r="DB246" s="164"/>
      <c r="DC246" s="165"/>
      <c r="DD246" s="163">
        <f t="shared" si="24"/>
        <v>0</v>
      </c>
      <c r="DE246" s="164"/>
      <c r="DF246" s="164"/>
      <c r="DG246" s="164"/>
      <c r="DH246" s="164"/>
      <c r="DI246" s="164"/>
      <c r="DJ246" s="164"/>
      <c r="DK246" s="164"/>
      <c r="DL246" s="164"/>
      <c r="DM246" s="165"/>
      <c r="DN246" s="163">
        <f t="shared" si="25"/>
        <v>0</v>
      </c>
      <c r="DO246" s="164"/>
      <c r="DP246" s="164"/>
      <c r="DQ246" s="164"/>
      <c r="DR246" s="164"/>
      <c r="DS246" s="164"/>
      <c r="DT246" s="164"/>
      <c r="DU246" s="164"/>
      <c r="DV246" s="164"/>
      <c r="DW246" s="165"/>
      <c r="DX246" s="163">
        <f>приложение!O153</f>
        <v>0</v>
      </c>
      <c r="DY246" s="164"/>
      <c r="DZ246" s="164"/>
      <c r="EA246" s="164"/>
      <c r="EB246" s="164"/>
      <c r="EC246" s="164"/>
      <c r="ED246" s="164"/>
      <c r="EE246" s="164"/>
      <c r="EF246" s="164"/>
      <c r="EG246" s="164"/>
      <c r="EH246" s="164"/>
      <c r="EI246" s="164"/>
      <c r="EJ246" s="164"/>
      <c r="EK246" s="165"/>
      <c r="EL246" s="163"/>
      <c r="EM246" s="164"/>
      <c r="EN246" s="164"/>
      <c r="EO246" s="164"/>
      <c r="EP246" s="164"/>
      <c r="EQ246" s="164"/>
      <c r="ER246" s="164"/>
      <c r="ES246" s="164"/>
      <c r="ET246" s="164"/>
      <c r="EU246" s="164"/>
      <c r="EV246" s="164"/>
      <c r="EW246" s="164"/>
      <c r="EX246" s="164"/>
      <c r="EY246" s="164"/>
      <c r="EZ246" s="165"/>
      <c r="FA246" s="163">
        <f>приложение!O154</f>
        <v>0</v>
      </c>
      <c r="FB246" s="164"/>
      <c r="FC246" s="164"/>
      <c r="FD246" s="164"/>
      <c r="FE246" s="164"/>
      <c r="FF246" s="164"/>
      <c r="FG246" s="164"/>
      <c r="FH246" s="164"/>
      <c r="FI246" s="164"/>
      <c r="FJ246" s="164"/>
      <c r="FK246" s="164"/>
      <c r="FL246" s="164"/>
      <c r="FM246" s="164"/>
      <c r="FN246" s="165"/>
      <c r="FO246" s="163"/>
      <c r="FP246" s="164"/>
      <c r="FQ246" s="164"/>
      <c r="FR246" s="164"/>
      <c r="FS246" s="164"/>
      <c r="FT246" s="164"/>
      <c r="FU246" s="164"/>
      <c r="FV246" s="164"/>
      <c r="FW246" s="164"/>
      <c r="FX246" s="164"/>
      <c r="FY246" s="164"/>
      <c r="FZ246" s="164"/>
      <c r="GA246" s="164"/>
      <c r="GB246" s="164"/>
      <c r="GC246" s="165"/>
      <c r="GD246" s="163">
        <f>приложение!O155</f>
        <v>0</v>
      </c>
      <c r="GE246" s="204"/>
      <c r="GF246" s="204"/>
      <c r="GG246" s="204"/>
      <c r="GH246" s="204"/>
      <c r="GI246" s="204"/>
      <c r="GJ246" s="204"/>
      <c r="GK246" s="204"/>
      <c r="GL246" s="204"/>
      <c r="GM246" s="204"/>
      <c r="GN246" s="204"/>
      <c r="GO246" s="204"/>
      <c r="GP246" s="205"/>
      <c r="GQ246" s="163"/>
      <c r="GR246" s="164"/>
      <c r="GS246" s="164"/>
      <c r="GT246" s="164"/>
      <c r="GU246" s="164"/>
      <c r="GV246" s="164"/>
      <c r="GW246" s="164"/>
      <c r="GX246" s="164"/>
      <c r="GY246" s="164"/>
      <c r="GZ246" s="164"/>
      <c r="HA246" s="164"/>
      <c r="HB246" s="164"/>
      <c r="HC246" s="164"/>
      <c r="HD246" s="165"/>
      <c r="HE246" s="10"/>
      <c r="HF246" s="10"/>
      <c r="HG246" s="10"/>
      <c r="HH246" s="10"/>
      <c r="HI246" s="10"/>
    </row>
    <row r="247" spans="1:217" ht="29.25" hidden="1" customHeight="1" x14ac:dyDescent="0.25">
      <c r="A247" s="166" t="s">
        <v>217</v>
      </c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8"/>
      <c r="W247" s="169" t="s">
        <v>211</v>
      </c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 t="s">
        <v>43</v>
      </c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 t="s">
        <v>94</v>
      </c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 t="s">
        <v>93</v>
      </c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56" t="s">
        <v>57</v>
      </c>
      <c r="BT247" s="157"/>
      <c r="BU247" s="157"/>
      <c r="BV247" s="157"/>
      <c r="BW247" s="157"/>
      <c r="BX247" s="157"/>
      <c r="BY247" s="157"/>
      <c r="BZ247" s="157"/>
      <c r="CA247" s="157"/>
      <c r="CB247" s="157"/>
      <c r="CC247" s="158"/>
      <c r="CD247" s="170" t="s">
        <v>58</v>
      </c>
      <c r="CE247" s="171"/>
      <c r="CF247" s="171"/>
      <c r="CG247" s="171"/>
      <c r="CH247" s="171"/>
      <c r="CI247" s="171"/>
      <c r="CJ247" s="171"/>
      <c r="CK247" s="171"/>
      <c r="CL247" s="171"/>
      <c r="CM247" s="172"/>
      <c r="CN247" s="173" t="s">
        <v>59</v>
      </c>
      <c r="CO247" s="174"/>
      <c r="CP247" s="174"/>
      <c r="CQ247" s="174"/>
      <c r="CR247" s="174"/>
      <c r="CS247" s="175"/>
      <c r="CT247" s="163">
        <f>приложение!C157</f>
        <v>0</v>
      </c>
      <c r="CU247" s="164"/>
      <c r="CV247" s="164"/>
      <c r="CW247" s="164"/>
      <c r="CX247" s="164"/>
      <c r="CY247" s="164"/>
      <c r="CZ247" s="164"/>
      <c r="DA247" s="164"/>
      <c r="DB247" s="164"/>
      <c r="DC247" s="165"/>
      <c r="DD247" s="163">
        <f t="shared" si="24"/>
        <v>0</v>
      </c>
      <c r="DE247" s="164"/>
      <c r="DF247" s="164"/>
      <c r="DG247" s="164"/>
      <c r="DH247" s="164"/>
      <c r="DI247" s="164"/>
      <c r="DJ247" s="164"/>
      <c r="DK247" s="164"/>
      <c r="DL247" s="164"/>
      <c r="DM247" s="165"/>
      <c r="DN247" s="163">
        <f t="shared" si="25"/>
        <v>0</v>
      </c>
      <c r="DO247" s="164"/>
      <c r="DP247" s="164"/>
      <c r="DQ247" s="164"/>
      <c r="DR247" s="164"/>
      <c r="DS247" s="164"/>
      <c r="DT247" s="164"/>
      <c r="DU247" s="164"/>
      <c r="DV247" s="164"/>
      <c r="DW247" s="165"/>
      <c r="DX247" s="163">
        <f>приложение!O157</f>
        <v>0</v>
      </c>
      <c r="DY247" s="164"/>
      <c r="DZ247" s="164"/>
      <c r="EA247" s="164"/>
      <c r="EB247" s="164"/>
      <c r="EC247" s="164"/>
      <c r="ED247" s="164"/>
      <c r="EE247" s="164"/>
      <c r="EF247" s="164"/>
      <c r="EG247" s="164"/>
      <c r="EH247" s="164"/>
      <c r="EI247" s="164"/>
      <c r="EJ247" s="164"/>
      <c r="EK247" s="165"/>
      <c r="EL247" s="163"/>
      <c r="EM247" s="164"/>
      <c r="EN247" s="164"/>
      <c r="EO247" s="164"/>
      <c r="EP247" s="164"/>
      <c r="EQ247" s="164"/>
      <c r="ER247" s="164"/>
      <c r="ES247" s="164"/>
      <c r="ET247" s="164"/>
      <c r="EU247" s="164"/>
      <c r="EV247" s="164"/>
      <c r="EW247" s="164"/>
      <c r="EX247" s="164"/>
      <c r="EY247" s="164"/>
      <c r="EZ247" s="165"/>
      <c r="FA247" s="163">
        <f>приложение!O158</f>
        <v>0</v>
      </c>
      <c r="FB247" s="164"/>
      <c r="FC247" s="164"/>
      <c r="FD247" s="164"/>
      <c r="FE247" s="164"/>
      <c r="FF247" s="164"/>
      <c r="FG247" s="164"/>
      <c r="FH247" s="164"/>
      <c r="FI247" s="164"/>
      <c r="FJ247" s="164"/>
      <c r="FK247" s="164"/>
      <c r="FL247" s="164"/>
      <c r="FM247" s="164"/>
      <c r="FN247" s="165"/>
      <c r="FO247" s="163"/>
      <c r="FP247" s="164"/>
      <c r="FQ247" s="164"/>
      <c r="FR247" s="164"/>
      <c r="FS247" s="164"/>
      <c r="FT247" s="164"/>
      <c r="FU247" s="164"/>
      <c r="FV247" s="164"/>
      <c r="FW247" s="164"/>
      <c r="FX247" s="164"/>
      <c r="FY247" s="164"/>
      <c r="FZ247" s="164"/>
      <c r="GA247" s="164"/>
      <c r="GB247" s="164"/>
      <c r="GC247" s="165"/>
      <c r="GD247" s="163">
        <f>приложение!O159</f>
        <v>0</v>
      </c>
      <c r="GE247" s="204"/>
      <c r="GF247" s="204"/>
      <c r="GG247" s="204"/>
      <c r="GH247" s="204"/>
      <c r="GI247" s="204"/>
      <c r="GJ247" s="204"/>
      <c r="GK247" s="204"/>
      <c r="GL247" s="204"/>
      <c r="GM247" s="204"/>
      <c r="GN247" s="204"/>
      <c r="GO247" s="204"/>
      <c r="GP247" s="205"/>
      <c r="GQ247" s="163"/>
      <c r="GR247" s="164"/>
      <c r="GS247" s="164"/>
      <c r="GT247" s="164"/>
      <c r="GU247" s="164"/>
      <c r="GV247" s="164"/>
      <c r="GW247" s="164"/>
      <c r="GX247" s="164"/>
      <c r="GY247" s="164"/>
      <c r="GZ247" s="164"/>
      <c r="HA247" s="164"/>
      <c r="HB247" s="164"/>
      <c r="HC247" s="164"/>
      <c r="HD247" s="165"/>
      <c r="HE247" s="10"/>
      <c r="HF247" s="10"/>
      <c r="HG247" s="10"/>
      <c r="HH247" s="10"/>
      <c r="HI247" s="10"/>
    </row>
    <row r="248" spans="1:217" ht="49.5" hidden="1" customHeight="1" x14ac:dyDescent="0.25">
      <c r="A248" s="166" t="s">
        <v>228</v>
      </c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8"/>
      <c r="W248" s="169" t="s">
        <v>211</v>
      </c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 t="s">
        <v>43</v>
      </c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 t="s">
        <v>94</v>
      </c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 t="s">
        <v>234</v>
      </c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56" t="s">
        <v>57</v>
      </c>
      <c r="BT248" s="157"/>
      <c r="BU248" s="157"/>
      <c r="BV248" s="157"/>
      <c r="BW248" s="157"/>
      <c r="BX248" s="157"/>
      <c r="BY248" s="157"/>
      <c r="BZ248" s="157"/>
      <c r="CA248" s="157"/>
      <c r="CB248" s="157"/>
      <c r="CC248" s="158"/>
      <c r="CD248" s="170" t="s">
        <v>58</v>
      </c>
      <c r="CE248" s="171"/>
      <c r="CF248" s="171"/>
      <c r="CG248" s="171"/>
      <c r="CH248" s="171"/>
      <c r="CI248" s="171"/>
      <c r="CJ248" s="171"/>
      <c r="CK248" s="171"/>
      <c r="CL248" s="171"/>
      <c r="CM248" s="172"/>
      <c r="CN248" s="173" t="s">
        <v>59</v>
      </c>
      <c r="CO248" s="174"/>
      <c r="CP248" s="174"/>
      <c r="CQ248" s="174"/>
      <c r="CR248" s="174"/>
      <c r="CS248" s="175"/>
      <c r="CT248" s="163">
        <f>приложение!C161</f>
        <v>0</v>
      </c>
      <c r="CU248" s="164"/>
      <c r="CV248" s="164"/>
      <c r="CW248" s="164"/>
      <c r="CX248" s="164"/>
      <c r="CY248" s="164"/>
      <c r="CZ248" s="164"/>
      <c r="DA248" s="164"/>
      <c r="DB248" s="164"/>
      <c r="DC248" s="165"/>
      <c r="DD248" s="163">
        <f t="shared" ref="DD248:DD249" si="30">CT248</f>
        <v>0</v>
      </c>
      <c r="DE248" s="164"/>
      <c r="DF248" s="164"/>
      <c r="DG248" s="164"/>
      <c r="DH248" s="164"/>
      <c r="DI248" s="164"/>
      <c r="DJ248" s="164"/>
      <c r="DK248" s="164"/>
      <c r="DL248" s="164"/>
      <c r="DM248" s="165"/>
      <c r="DN248" s="163">
        <f t="shared" ref="DN248:DN249" si="31">DD248</f>
        <v>0</v>
      </c>
      <c r="DO248" s="164"/>
      <c r="DP248" s="164"/>
      <c r="DQ248" s="164"/>
      <c r="DR248" s="164"/>
      <c r="DS248" s="164"/>
      <c r="DT248" s="164"/>
      <c r="DU248" s="164"/>
      <c r="DV248" s="164"/>
      <c r="DW248" s="165"/>
      <c r="DX248" s="163">
        <f>приложение!O161</f>
        <v>0</v>
      </c>
      <c r="DY248" s="164"/>
      <c r="DZ248" s="164"/>
      <c r="EA248" s="164"/>
      <c r="EB248" s="164"/>
      <c r="EC248" s="164"/>
      <c r="ED248" s="164"/>
      <c r="EE248" s="164"/>
      <c r="EF248" s="164"/>
      <c r="EG248" s="164"/>
      <c r="EH248" s="164"/>
      <c r="EI248" s="164"/>
      <c r="EJ248" s="164"/>
      <c r="EK248" s="165"/>
      <c r="EL248" s="163"/>
      <c r="EM248" s="164"/>
      <c r="EN248" s="164"/>
      <c r="EO248" s="164"/>
      <c r="EP248" s="164"/>
      <c r="EQ248" s="164"/>
      <c r="ER248" s="164"/>
      <c r="ES248" s="164"/>
      <c r="ET248" s="164"/>
      <c r="EU248" s="164"/>
      <c r="EV248" s="164"/>
      <c r="EW248" s="164"/>
      <c r="EX248" s="164"/>
      <c r="EY248" s="164"/>
      <c r="EZ248" s="165"/>
      <c r="FA248" s="163">
        <f>приложение!O162</f>
        <v>0</v>
      </c>
      <c r="FB248" s="164"/>
      <c r="FC248" s="164"/>
      <c r="FD248" s="164"/>
      <c r="FE248" s="164"/>
      <c r="FF248" s="164"/>
      <c r="FG248" s="164"/>
      <c r="FH248" s="164"/>
      <c r="FI248" s="164"/>
      <c r="FJ248" s="164"/>
      <c r="FK248" s="164"/>
      <c r="FL248" s="164"/>
      <c r="FM248" s="164"/>
      <c r="FN248" s="165"/>
      <c r="FO248" s="163"/>
      <c r="FP248" s="164"/>
      <c r="FQ248" s="164"/>
      <c r="FR248" s="164"/>
      <c r="FS248" s="164"/>
      <c r="FT248" s="164"/>
      <c r="FU248" s="164"/>
      <c r="FV248" s="164"/>
      <c r="FW248" s="164"/>
      <c r="FX248" s="164"/>
      <c r="FY248" s="164"/>
      <c r="FZ248" s="164"/>
      <c r="GA248" s="164"/>
      <c r="GB248" s="164"/>
      <c r="GC248" s="165"/>
      <c r="GD248" s="163">
        <f>приложение!O163</f>
        <v>0</v>
      </c>
      <c r="GE248" s="204"/>
      <c r="GF248" s="204"/>
      <c r="GG248" s="204"/>
      <c r="GH248" s="204"/>
      <c r="GI248" s="204"/>
      <c r="GJ248" s="204"/>
      <c r="GK248" s="204"/>
      <c r="GL248" s="204"/>
      <c r="GM248" s="204"/>
      <c r="GN248" s="204"/>
      <c r="GO248" s="204"/>
      <c r="GP248" s="205"/>
      <c r="GQ248" s="163"/>
      <c r="GR248" s="164"/>
      <c r="GS248" s="164"/>
      <c r="GT248" s="164"/>
      <c r="GU248" s="164"/>
      <c r="GV248" s="164"/>
      <c r="GW248" s="164"/>
      <c r="GX248" s="164"/>
      <c r="GY248" s="164"/>
      <c r="GZ248" s="164"/>
      <c r="HA248" s="164"/>
      <c r="HB248" s="164"/>
      <c r="HC248" s="164"/>
      <c r="HD248" s="165"/>
      <c r="HE248" s="10"/>
      <c r="HF248" s="10"/>
      <c r="HG248" s="10"/>
      <c r="HH248" s="10"/>
      <c r="HI248" s="10"/>
    </row>
    <row r="249" spans="1:217" ht="58.5" hidden="1" customHeight="1" x14ac:dyDescent="0.25">
      <c r="A249" s="166" t="s">
        <v>231</v>
      </c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8"/>
      <c r="W249" s="169" t="s">
        <v>106</v>
      </c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 t="s">
        <v>43</v>
      </c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 t="s">
        <v>94</v>
      </c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 t="s">
        <v>235</v>
      </c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56" t="s">
        <v>57</v>
      </c>
      <c r="BT249" s="157"/>
      <c r="BU249" s="157"/>
      <c r="BV249" s="157"/>
      <c r="BW249" s="157"/>
      <c r="BX249" s="157"/>
      <c r="BY249" s="157"/>
      <c r="BZ249" s="157"/>
      <c r="CA249" s="157"/>
      <c r="CB249" s="157"/>
      <c r="CC249" s="158"/>
      <c r="CD249" s="170" t="s">
        <v>58</v>
      </c>
      <c r="CE249" s="171"/>
      <c r="CF249" s="171"/>
      <c r="CG249" s="171"/>
      <c r="CH249" s="171"/>
      <c r="CI249" s="171"/>
      <c r="CJ249" s="171"/>
      <c r="CK249" s="171"/>
      <c r="CL249" s="171"/>
      <c r="CM249" s="172"/>
      <c r="CN249" s="173" t="s">
        <v>59</v>
      </c>
      <c r="CO249" s="174"/>
      <c r="CP249" s="174"/>
      <c r="CQ249" s="174"/>
      <c r="CR249" s="174"/>
      <c r="CS249" s="175"/>
      <c r="CT249" s="163">
        <f>приложение!C165</f>
        <v>0</v>
      </c>
      <c r="CU249" s="164"/>
      <c r="CV249" s="164"/>
      <c r="CW249" s="164"/>
      <c r="CX249" s="164"/>
      <c r="CY249" s="164"/>
      <c r="CZ249" s="164"/>
      <c r="DA249" s="164"/>
      <c r="DB249" s="164"/>
      <c r="DC249" s="165"/>
      <c r="DD249" s="163">
        <f t="shared" si="30"/>
        <v>0</v>
      </c>
      <c r="DE249" s="164"/>
      <c r="DF249" s="164"/>
      <c r="DG249" s="164"/>
      <c r="DH249" s="164"/>
      <c r="DI249" s="164"/>
      <c r="DJ249" s="164"/>
      <c r="DK249" s="164"/>
      <c r="DL249" s="164"/>
      <c r="DM249" s="165"/>
      <c r="DN249" s="163">
        <f t="shared" si="31"/>
        <v>0</v>
      </c>
      <c r="DO249" s="164"/>
      <c r="DP249" s="164"/>
      <c r="DQ249" s="164"/>
      <c r="DR249" s="164"/>
      <c r="DS249" s="164"/>
      <c r="DT249" s="164"/>
      <c r="DU249" s="164"/>
      <c r="DV249" s="164"/>
      <c r="DW249" s="165"/>
      <c r="DX249" s="163">
        <f>приложение!O165</f>
        <v>0</v>
      </c>
      <c r="DY249" s="164"/>
      <c r="DZ249" s="164"/>
      <c r="EA249" s="164"/>
      <c r="EB249" s="164"/>
      <c r="EC249" s="164"/>
      <c r="ED249" s="164"/>
      <c r="EE249" s="164"/>
      <c r="EF249" s="164"/>
      <c r="EG249" s="164"/>
      <c r="EH249" s="164"/>
      <c r="EI249" s="164"/>
      <c r="EJ249" s="164"/>
      <c r="EK249" s="165"/>
      <c r="EL249" s="163"/>
      <c r="EM249" s="164"/>
      <c r="EN249" s="164"/>
      <c r="EO249" s="164"/>
      <c r="EP249" s="164"/>
      <c r="EQ249" s="164"/>
      <c r="ER249" s="164"/>
      <c r="ES249" s="164"/>
      <c r="ET249" s="164"/>
      <c r="EU249" s="164"/>
      <c r="EV249" s="164"/>
      <c r="EW249" s="164"/>
      <c r="EX249" s="164"/>
      <c r="EY249" s="164"/>
      <c r="EZ249" s="165"/>
      <c r="FA249" s="163">
        <f>приложение!O166</f>
        <v>0</v>
      </c>
      <c r="FB249" s="164"/>
      <c r="FC249" s="164"/>
      <c r="FD249" s="164"/>
      <c r="FE249" s="164"/>
      <c r="FF249" s="164"/>
      <c r="FG249" s="164"/>
      <c r="FH249" s="164"/>
      <c r="FI249" s="164"/>
      <c r="FJ249" s="164"/>
      <c r="FK249" s="164"/>
      <c r="FL249" s="164"/>
      <c r="FM249" s="164"/>
      <c r="FN249" s="165"/>
      <c r="FO249" s="163"/>
      <c r="FP249" s="164"/>
      <c r="FQ249" s="164"/>
      <c r="FR249" s="164"/>
      <c r="FS249" s="164"/>
      <c r="FT249" s="164"/>
      <c r="FU249" s="164"/>
      <c r="FV249" s="164"/>
      <c r="FW249" s="164"/>
      <c r="FX249" s="164"/>
      <c r="FY249" s="164"/>
      <c r="FZ249" s="164"/>
      <c r="GA249" s="164"/>
      <c r="GB249" s="164"/>
      <c r="GC249" s="165"/>
      <c r="GD249" s="163">
        <f>приложение!O167</f>
        <v>0</v>
      </c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5"/>
      <c r="GQ249" s="163"/>
      <c r="GR249" s="164"/>
      <c r="GS249" s="164"/>
      <c r="GT249" s="164"/>
      <c r="GU249" s="164"/>
      <c r="GV249" s="164"/>
      <c r="GW249" s="164"/>
      <c r="GX249" s="164"/>
      <c r="GY249" s="164"/>
      <c r="GZ249" s="164"/>
      <c r="HA249" s="164"/>
      <c r="HB249" s="164"/>
      <c r="HC249" s="164"/>
      <c r="HD249" s="165"/>
      <c r="HE249" s="10"/>
      <c r="HF249" s="10"/>
      <c r="HG249" s="10"/>
      <c r="HH249" s="10"/>
      <c r="HI249" s="10"/>
    </row>
    <row r="250" spans="1:217" ht="12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ht="12" customHeight="1" x14ac:dyDescent="0.25">
      <c r="A251" s="7" t="s">
        <v>60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ht="12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ht="12" customHeight="1" x14ac:dyDescent="0.25">
      <c r="A253" s="342" t="s">
        <v>61</v>
      </c>
      <c r="B253" s="343"/>
      <c r="C253" s="343"/>
      <c r="D253" s="343"/>
      <c r="E253" s="343"/>
      <c r="F253" s="343"/>
      <c r="G253" s="343"/>
      <c r="H253" s="343"/>
      <c r="I253" s="343"/>
      <c r="J253" s="343"/>
      <c r="K253" s="343"/>
      <c r="L253" s="343"/>
      <c r="M253" s="343"/>
      <c r="N253" s="343"/>
      <c r="O253" s="343"/>
      <c r="P253" s="343"/>
      <c r="Q253" s="343"/>
      <c r="R253" s="343"/>
      <c r="S253" s="343"/>
      <c r="T253" s="343"/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3"/>
      <c r="AM253" s="343"/>
      <c r="AN253" s="343"/>
      <c r="AO253" s="343"/>
      <c r="AP253" s="343"/>
      <c r="AQ253" s="343"/>
      <c r="AR253" s="343"/>
      <c r="AS253" s="343"/>
      <c r="AT253" s="343"/>
      <c r="AU253" s="343"/>
      <c r="AV253" s="343"/>
      <c r="AW253" s="343"/>
      <c r="AX253" s="343"/>
      <c r="AY253" s="343"/>
      <c r="AZ253" s="343"/>
      <c r="BA253" s="343"/>
      <c r="BB253" s="343"/>
      <c r="BC253" s="343"/>
      <c r="BD253" s="343"/>
      <c r="BE253" s="343"/>
      <c r="BF253" s="343"/>
      <c r="BG253" s="343"/>
      <c r="BH253" s="343"/>
      <c r="BI253" s="343"/>
      <c r="BJ253" s="343"/>
      <c r="BK253" s="343"/>
      <c r="BL253" s="343"/>
      <c r="BM253" s="343"/>
      <c r="BN253" s="343"/>
      <c r="BO253" s="343"/>
      <c r="BP253" s="343"/>
      <c r="BQ253" s="343"/>
      <c r="BR253" s="343"/>
      <c r="BS253" s="343"/>
      <c r="BT253" s="343"/>
      <c r="BU253" s="343"/>
      <c r="BV253" s="343"/>
      <c r="BW253" s="343"/>
      <c r="BX253" s="343"/>
      <c r="BY253" s="343"/>
      <c r="BZ253" s="343"/>
      <c r="CA253" s="343"/>
      <c r="CB253" s="343"/>
      <c r="CC253" s="343"/>
      <c r="CD253" s="343"/>
      <c r="CE253" s="343"/>
      <c r="CF253" s="343"/>
      <c r="CG253" s="343"/>
      <c r="CH253" s="343"/>
      <c r="CI253" s="343"/>
      <c r="CJ253" s="343"/>
      <c r="CK253" s="343"/>
      <c r="CL253" s="343"/>
      <c r="CM253" s="343"/>
      <c r="CN253" s="343"/>
      <c r="CO253" s="343"/>
      <c r="CP253" s="343"/>
      <c r="CQ253" s="343"/>
      <c r="CR253" s="343"/>
      <c r="CS253" s="343"/>
      <c r="CT253" s="343"/>
      <c r="CU253" s="343"/>
      <c r="CV253" s="343"/>
      <c r="CW253" s="343"/>
      <c r="CX253" s="343"/>
      <c r="CY253" s="343"/>
      <c r="CZ253" s="343"/>
      <c r="DA253" s="343"/>
      <c r="DB253" s="343"/>
      <c r="DC253" s="343"/>
      <c r="DD253" s="343"/>
      <c r="DE253" s="343"/>
      <c r="DF253" s="343"/>
      <c r="DG253" s="343"/>
      <c r="DH253" s="343"/>
      <c r="DI253" s="343"/>
      <c r="DJ253" s="343"/>
      <c r="DK253" s="343"/>
      <c r="DL253" s="343"/>
      <c r="DM253" s="343"/>
      <c r="DN253" s="343"/>
      <c r="DO253" s="343"/>
      <c r="DP253" s="343"/>
      <c r="DQ253" s="343"/>
      <c r="DR253" s="343"/>
      <c r="DS253" s="343"/>
      <c r="DT253" s="343"/>
      <c r="DU253" s="343"/>
      <c r="DV253" s="343"/>
      <c r="DW253" s="343"/>
      <c r="DX253" s="343"/>
      <c r="DY253" s="343"/>
      <c r="DZ253" s="343"/>
      <c r="EA253" s="343"/>
      <c r="EB253" s="343"/>
      <c r="EC253" s="343"/>
      <c r="ED253" s="343"/>
      <c r="EE253" s="343"/>
      <c r="EF253" s="343"/>
      <c r="EG253" s="343"/>
      <c r="EH253" s="343"/>
      <c r="EI253" s="343"/>
      <c r="EJ253" s="343"/>
      <c r="EK253" s="343"/>
      <c r="EL253" s="343"/>
      <c r="EM253" s="343"/>
      <c r="EN253" s="343"/>
      <c r="EO253" s="343"/>
      <c r="EP253" s="343"/>
      <c r="EQ253" s="343"/>
      <c r="ER253" s="343"/>
      <c r="ES253" s="343"/>
      <c r="ET253" s="343"/>
      <c r="EU253" s="343"/>
      <c r="EV253" s="343"/>
      <c r="EW253" s="343"/>
      <c r="EX253" s="343"/>
      <c r="EY253" s="343"/>
      <c r="EZ253" s="343"/>
      <c r="FA253" s="343"/>
      <c r="FB253" s="343"/>
      <c r="FC253" s="343"/>
      <c r="FD253" s="343"/>
      <c r="FE253" s="344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ht="12" customHeight="1" x14ac:dyDescent="0.25">
      <c r="A254" s="216" t="s">
        <v>62</v>
      </c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 t="s">
        <v>63</v>
      </c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 t="s">
        <v>64</v>
      </c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 t="s">
        <v>65</v>
      </c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 t="s">
        <v>40</v>
      </c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  <c r="DM254" s="216"/>
      <c r="DN254" s="216"/>
      <c r="DO254" s="216"/>
      <c r="DP254" s="216"/>
      <c r="DQ254" s="216"/>
      <c r="DR254" s="216"/>
      <c r="DS254" s="216"/>
      <c r="DT254" s="216"/>
      <c r="DU254" s="216"/>
      <c r="DV254" s="216"/>
      <c r="DW254" s="216"/>
      <c r="DX254" s="216"/>
      <c r="DY254" s="216"/>
      <c r="DZ254" s="216"/>
      <c r="EA254" s="216"/>
      <c r="EB254" s="216"/>
      <c r="EC254" s="216"/>
      <c r="ED254" s="216"/>
      <c r="EE254" s="216"/>
      <c r="EF254" s="216"/>
      <c r="EG254" s="216"/>
      <c r="EH254" s="216"/>
      <c r="EI254" s="216"/>
      <c r="EJ254" s="216"/>
      <c r="EK254" s="216"/>
      <c r="EL254" s="216"/>
      <c r="EM254" s="216"/>
      <c r="EN254" s="216"/>
      <c r="EO254" s="216"/>
      <c r="EP254" s="216"/>
      <c r="EQ254" s="216"/>
      <c r="ER254" s="216"/>
      <c r="ES254" s="216"/>
      <c r="ET254" s="216"/>
      <c r="EU254" s="216"/>
      <c r="EV254" s="216"/>
      <c r="EW254" s="216"/>
      <c r="EX254" s="216"/>
      <c r="EY254" s="216"/>
      <c r="EZ254" s="216"/>
      <c r="FA254" s="216"/>
      <c r="FB254" s="216"/>
      <c r="FC254" s="216"/>
      <c r="FD254" s="216"/>
      <c r="FE254" s="21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ht="12" customHeight="1" x14ac:dyDescent="0.25">
      <c r="A255" s="248">
        <v>1</v>
      </c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>
        <v>2</v>
      </c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340" t="s">
        <v>66</v>
      </c>
      <c r="AR255" s="340"/>
      <c r="AS255" s="340"/>
      <c r="AT255" s="340"/>
      <c r="AU255" s="340"/>
      <c r="AV255" s="340"/>
      <c r="AW255" s="340"/>
      <c r="AX255" s="340"/>
      <c r="AY255" s="340"/>
      <c r="AZ255" s="340"/>
      <c r="BA255" s="340"/>
      <c r="BB255" s="340"/>
      <c r="BC255" s="340"/>
      <c r="BD255" s="340"/>
      <c r="BE255" s="340"/>
      <c r="BF255" s="340"/>
      <c r="BG255" s="340"/>
      <c r="BH255" s="340"/>
      <c r="BI255" s="340" t="s">
        <v>67</v>
      </c>
      <c r="BJ255" s="340"/>
      <c r="BK255" s="340"/>
      <c r="BL255" s="340"/>
      <c r="BM255" s="340"/>
      <c r="BN255" s="340"/>
      <c r="BO255" s="340"/>
      <c r="BP255" s="340"/>
      <c r="BQ255" s="340"/>
      <c r="BR255" s="340"/>
      <c r="BS255" s="340"/>
      <c r="BT255" s="340"/>
      <c r="BU255" s="340"/>
      <c r="BV255" s="340"/>
      <c r="BW255" s="340"/>
      <c r="BX255" s="340"/>
      <c r="BY255" s="340"/>
      <c r="BZ255" s="340"/>
      <c r="CA255" s="340"/>
      <c r="CB255" s="340"/>
      <c r="CC255" s="248">
        <v>5</v>
      </c>
      <c r="CD255" s="248"/>
      <c r="CE255" s="248"/>
      <c r="CF255" s="248"/>
      <c r="CG255" s="248"/>
      <c r="CH255" s="248"/>
      <c r="CI255" s="248"/>
      <c r="CJ255" s="248"/>
      <c r="CK255" s="248"/>
      <c r="CL255" s="248"/>
      <c r="CM255" s="248"/>
      <c r="CN255" s="248"/>
      <c r="CO255" s="248"/>
      <c r="CP255" s="248"/>
      <c r="CQ255" s="248"/>
      <c r="CR255" s="248"/>
      <c r="CS255" s="248"/>
      <c r="CT255" s="248"/>
      <c r="CU255" s="248"/>
      <c r="CV255" s="248"/>
      <c r="CW255" s="248"/>
      <c r="CX255" s="248"/>
      <c r="CY255" s="248"/>
      <c r="CZ255" s="248"/>
      <c r="DA255" s="248"/>
      <c r="DB255" s="248"/>
      <c r="DC255" s="248"/>
      <c r="DD255" s="248"/>
      <c r="DE255" s="248"/>
      <c r="DF255" s="248"/>
      <c r="DG255" s="248"/>
      <c r="DH255" s="248"/>
      <c r="DI255" s="248"/>
      <c r="DJ255" s="248"/>
      <c r="DK255" s="248"/>
      <c r="DL255" s="248"/>
      <c r="DM255" s="248"/>
      <c r="DN255" s="248"/>
      <c r="DO255" s="248"/>
      <c r="DP255" s="248"/>
      <c r="DQ255" s="248"/>
      <c r="DR255" s="248"/>
      <c r="DS255" s="248"/>
      <c r="DT255" s="248"/>
      <c r="DU255" s="248"/>
      <c r="DV255" s="248"/>
      <c r="DW255" s="248"/>
      <c r="DX255" s="248"/>
      <c r="DY255" s="248"/>
      <c r="DZ255" s="248"/>
      <c r="EA255" s="248"/>
      <c r="EB255" s="248"/>
      <c r="EC255" s="248"/>
      <c r="ED255" s="248"/>
      <c r="EE255" s="248"/>
      <c r="EF255" s="248"/>
      <c r="EG255" s="248"/>
      <c r="EH255" s="248"/>
      <c r="EI255" s="248"/>
      <c r="EJ255" s="248"/>
      <c r="EK255" s="248"/>
      <c r="EL255" s="248"/>
      <c r="EM255" s="248"/>
      <c r="EN255" s="248"/>
      <c r="EO255" s="248"/>
      <c r="EP255" s="248"/>
      <c r="EQ255" s="248"/>
      <c r="ER255" s="248"/>
      <c r="ES255" s="248"/>
      <c r="ET255" s="248"/>
      <c r="EU255" s="248"/>
      <c r="EV255" s="248"/>
      <c r="EW255" s="248"/>
      <c r="EX255" s="248"/>
      <c r="EY255" s="248"/>
      <c r="EZ255" s="248"/>
      <c r="FA255" s="248"/>
      <c r="FB255" s="248"/>
      <c r="FC255" s="248"/>
      <c r="FD255" s="248"/>
      <c r="FE255" s="248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</row>
    <row r="256" spans="1:217" ht="44.25" customHeight="1" x14ac:dyDescent="0.25">
      <c r="A256" s="267"/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340"/>
      <c r="AR256" s="340"/>
      <c r="AS256" s="340"/>
      <c r="AT256" s="340"/>
      <c r="AU256" s="340"/>
      <c r="AV256" s="340"/>
      <c r="AW256" s="340"/>
      <c r="AX256" s="340"/>
      <c r="AY256" s="340"/>
      <c r="AZ256" s="340"/>
      <c r="BA256" s="340"/>
      <c r="BB256" s="340"/>
      <c r="BC256" s="340"/>
      <c r="BD256" s="340"/>
      <c r="BE256" s="340"/>
      <c r="BF256" s="340"/>
      <c r="BG256" s="340"/>
      <c r="BH256" s="340"/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40"/>
      <c r="BW256" s="340"/>
      <c r="BX256" s="340"/>
      <c r="BY256" s="340"/>
      <c r="BZ256" s="340"/>
      <c r="CA256" s="340"/>
      <c r="CB256" s="340"/>
      <c r="CC256" s="346"/>
      <c r="CD256" s="347"/>
      <c r="CE256" s="347"/>
      <c r="CF256" s="347"/>
      <c r="CG256" s="347"/>
      <c r="CH256" s="347"/>
      <c r="CI256" s="347"/>
      <c r="CJ256" s="347"/>
      <c r="CK256" s="347"/>
      <c r="CL256" s="347"/>
      <c r="CM256" s="347"/>
      <c r="CN256" s="347"/>
      <c r="CO256" s="347"/>
      <c r="CP256" s="347"/>
      <c r="CQ256" s="347"/>
      <c r="CR256" s="347"/>
      <c r="CS256" s="347"/>
      <c r="CT256" s="347"/>
      <c r="CU256" s="347"/>
      <c r="CV256" s="347"/>
      <c r="CW256" s="347"/>
      <c r="CX256" s="347"/>
      <c r="CY256" s="347"/>
      <c r="CZ256" s="347"/>
      <c r="DA256" s="347"/>
      <c r="DB256" s="347"/>
      <c r="DC256" s="347"/>
      <c r="DD256" s="347"/>
      <c r="DE256" s="347"/>
      <c r="DF256" s="347"/>
      <c r="DG256" s="347"/>
      <c r="DH256" s="347"/>
      <c r="DI256" s="347"/>
      <c r="DJ256" s="347"/>
      <c r="DK256" s="347"/>
      <c r="DL256" s="347"/>
      <c r="DM256" s="347"/>
      <c r="DN256" s="347"/>
      <c r="DO256" s="347"/>
      <c r="DP256" s="347"/>
      <c r="DQ256" s="347"/>
      <c r="DR256" s="347"/>
      <c r="DS256" s="347"/>
      <c r="DT256" s="347"/>
      <c r="DU256" s="347"/>
      <c r="DV256" s="347"/>
      <c r="DW256" s="347"/>
      <c r="DX256" s="347"/>
      <c r="DY256" s="347"/>
      <c r="DZ256" s="347"/>
      <c r="EA256" s="347"/>
      <c r="EB256" s="347"/>
      <c r="EC256" s="347"/>
      <c r="ED256" s="347"/>
      <c r="EE256" s="347"/>
      <c r="EF256" s="347"/>
      <c r="EG256" s="347"/>
      <c r="EH256" s="347"/>
      <c r="EI256" s="347"/>
      <c r="EJ256" s="347"/>
      <c r="EK256" s="347"/>
      <c r="EL256" s="347"/>
      <c r="EM256" s="347"/>
      <c r="EN256" s="347"/>
      <c r="EO256" s="347"/>
      <c r="EP256" s="347"/>
      <c r="EQ256" s="347"/>
      <c r="ER256" s="347"/>
      <c r="ES256" s="347"/>
      <c r="ET256" s="347"/>
      <c r="EU256" s="347"/>
      <c r="EV256" s="347"/>
      <c r="EW256" s="347"/>
      <c r="EX256" s="347"/>
      <c r="EY256" s="347"/>
      <c r="EZ256" s="347"/>
      <c r="FA256" s="347"/>
      <c r="FB256" s="347"/>
      <c r="FC256" s="347"/>
      <c r="FD256" s="347"/>
      <c r="FE256" s="348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8" ht="12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8" ht="12" customHeight="1" x14ac:dyDescent="0.25">
      <c r="A258" s="7" t="s">
        <v>68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8" ht="12" customHeight="1" x14ac:dyDescent="0.25">
      <c r="A259" s="7" t="s">
        <v>69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8" ht="12" customHeight="1" x14ac:dyDescent="0.25">
      <c r="A260" s="206" t="s">
        <v>70</v>
      </c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  <c r="DJ260" s="206"/>
      <c r="DK260" s="206"/>
      <c r="DL260" s="206"/>
      <c r="DM260" s="206"/>
      <c r="DN260" s="206"/>
      <c r="DO260" s="206"/>
      <c r="DP260" s="206"/>
      <c r="DQ260" s="206"/>
      <c r="DR260" s="206"/>
      <c r="DS260" s="206"/>
      <c r="DT260" s="206"/>
      <c r="DU260" s="206"/>
      <c r="DV260" s="206"/>
      <c r="DW260" s="206"/>
      <c r="DX260" s="206"/>
      <c r="DY260" s="206"/>
      <c r="DZ260" s="206"/>
      <c r="EA260" s="206"/>
      <c r="EB260" s="206"/>
      <c r="EC260" s="206"/>
      <c r="ED260" s="206"/>
      <c r="EE260" s="206"/>
      <c r="EF260" s="206"/>
      <c r="EG260" s="206"/>
      <c r="EH260" s="206"/>
      <c r="EI260" s="206"/>
      <c r="EJ260" s="206"/>
      <c r="EK260" s="206"/>
      <c r="EL260" s="206"/>
      <c r="EM260" s="206"/>
      <c r="EN260" s="206"/>
      <c r="EO260" s="206"/>
      <c r="EP260" s="206"/>
      <c r="EQ260" s="206"/>
      <c r="ER260" s="206"/>
      <c r="ES260" s="206"/>
      <c r="ET260" s="206"/>
      <c r="EU260" s="206"/>
      <c r="EV260" s="206"/>
      <c r="EW260" s="206"/>
      <c r="EX260" s="206"/>
      <c r="EY260" s="206"/>
      <c r="EZ260" s="206"/>
      <c r="FA260" s="206"/>
      <c r="FB260" s="206"/>
      <c r="FC260" s="206"/>
      <c r="FD260" s="206"/>
      <c r="FE260" s="206"/>
      <c r="FF260" s="206"/>
      <c r="FG260" s="206"/>
      <c r="FH260" s="206"/>
      <c r="FI260" s="206"/>
      <c r="FJ260" s="206"/>
      <c r="FK260" s="206"/>
      <c r="FL260" s="206"/>
      <c r="FM260" s="206"/>
      <c r="FN260" s="206"/>
      <c r="FO260" s="206"/>
      <c r="FP260" s="206"/>
      <c r="FQ260" s="206"/>
      <c r="FR260" s="206"/>
      <c r="FS260" s="206"/>
      <c r="FT260" s="206"/>
      <c r="FU260" s="206"/>
      <c r="FV260" s="206"/>
      <c r="FW260" s="206"/>
      <c r="FX260" s="206"/>
      <c r="FY260" s="206"/>
      <c r="FZ260" s="206"/>
      <c r="GA260" s="206"/>
      <c r="GB260" s="206"/>
      <c r="GC260" s="206"/>
      <c r="GD260" s="206"/>
      <c r="GE260" s="206"/>
      <c r="GF260" s="206"/>
      <c r="GG260" s="206"/>
      <c r="GH260" s="206"/>
      <c r="GI260" s="206"/>
      <c r="GJ260" s="206"/>
      <c r="GK260" s="206"/>
      <c r="GL260" s="206"/>
      <c r="GM260" s="206"/>
      <c r="GN260" s="206"/>
      <c r="GO260" s="206"/>
      <c r="GP260" s="206"/>
      <c r="GQ260" s="206"/>
      <c r="GR260" s="206"/>
      <c r="GS260" s="206"/>
      <c r="GT260" s="206"/>
      <c r="GU260" s="206"/>
      <c r="GV260" s="206"/>
      <c r="GW260" s="206"/>
      <c r="GX260" s="206"/>
      <c r="GY260" s="206"/>
      <c r="GZ260" s="206"/>
      <c r="HA260" s="206"/>
      <c r="HB260" s="206"/>
      <c r="HC260" s="206"/>
      <c r="HD260" s="206"/>
      <c r="HE260" s="206"/>
      <c r="HF260" s="206"/>
      <c r="HG260" s="206"/>
      <c r="HH260" s="206"/>
      <c r="HI260" s="206"/>
    </row>
    <row r="261" spans="1:218" ht="12" customHeight="1" x14ac:dyDescent="0.25">
      <c r="A261" s="341" t="s">
        <v>107</v>
      </c>
      <c r="B261" s="341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  <c r="AA261" s="341"/>
      <c r="AB261" s="341"/>
      <c r="AC261" s="341"/>
      <c r="AD261" s="341"/>
      <c r="AE261" s="341"/>
      <c r="AF261" s="341"/>
      <c r="AG261" s="341"/>
      <c r="AH261" s="341"/>
      <c r="AI261" s="341"/>
      <c r="AJ261" s="341"/>
      <c r="AK261" s="341"/>
      <c r="AL261" s="341"/>
      <c r="AM261" s="341"/>
      <c r="AN261" s="341"/>
      <c r="AO261" s="341"/>
      <c r="AP261" s="341"/>
      <c r="AQ261" s="341"/>
      <c r="AR261" s="341"/>
      <c r="AS261" s="341"/>
      <c r="AT261" s="341"/>
      <c r="AU261" s="341"/>
      <c r="AV261" s="341"/>
      <c r="AW261" s="341"/>
      <c r="AX261" s="341"/>
      <c r="AY261" s="341"/>
      <c r="AZ261" s="341"/>
      <c r="BA261" s="341"/>
      <c r="BB261" s="341"/>
      <c r="BC261" s="341"/>
      <c r="BD261" s="341"/>
      <c r="BE261" s="341"/>
      <c r="BF261" s="341"/>
      <c r="BG261" s="341"/>
      <c r="BH261" s="341"/>
      <c r="BI261" s="341"/>
      <c r="BJ261" s="341"/>
      <c r="BK261" s="341"/>
      <c r="BL261" s="341"/>
      <c r="BM261" s="341"/>
      <c r="BN261" s="341"/>
      <c r="BO261" s="341"/>
      <c r="BP261" s="341"/>
      <c r="BQ261" s="341"/>
      <c r="BR261" s="341"/>
      <c r="BS261" s="341"/>
      <c r="BT261" s="341"/>
      <c r="BU261" s="341"/>
      <c r="BV261" s="341"/>
      <c r="BW261" s="341"/>
      <c r="BX261" s="341"/>
      <c r="BY261" s="341"/>
      <c r="BZ261" s="341"/>
      <c r="CA261" s="341"/>
      <c r="CB261" s="341"/>
      <c r="CC261" s="341"/>
      <c r="CD261" s="341"/>
      <c r="CE261" s="341"/>
      <c r="CF261" s="341"/>
      <c r="CG261" s="341"/>
      <c r="CH261" s="341"/>
      <c r="CI261" s="341"/>
      <c r="CJ261" s="341"/>
      <c r="CK261" s="341"/>
      <c r="CL261" s="341"/>
      <c r="CM261" s="341"/>
      <c r="CN261" s="341"/>
      <c r="CO261" s="341"/>
      <c r="CP261" s="341"/>
      <c r="CQ261" s="341"/>
      <c r="CR261" s="341"/>
      <c r="CS261" s="341"/>
      <c r="CT261" s="341"/>
      <c r="CU261" s="341"/>
      <c r="CV261" s="341"/>
      <c r="CW261" s="341"/>
      <c r="CX261" s="341"/>
      <c r="CY261" s="341"/>
      <c r="CZ261" s="341"/>
      <c r="DA261" s="341"/>
      <c r="DB261" s="341"/>
      <c r="DC261" s="341"/>
      <c r="DD261" s="341"/>
      <c r="DE261" s="341"/>
      <c r="DF261" s="341"/>
      <c r="DG261" s="341"/>
      <c r="DH261" s="341"/>
      <c r="DI261" s="341"/>
      <c r="DJ261" s="341"/>
      <c r="DK261" s="341"/>
      <c r="DL261" s="341"/>
      <c r="DM261" s="341"/>
      <c r="DN261" s="341"/>
      <c r="DO261" s="341"/>
      <c r="DP261" s="341"/>
      <c r="DQ261" s="341"/>
      <c r="DR261" s="341"/>
      <c r="DS261" s="341"/>
      <c r="DT261" s="341"/>
      <c r="DU261" s="341"/>
      <c r="DV261" s="341"/>
      <c r="DW261" s="341"/>
      <c r="DX261" s="341"/>
      <c r="DY261" s="341"/>
      <c r="DZ261" s="341"/>
      <c r="EA261" s="341"/>
      <c r="EB261" s="341"/>
      <c r="EC261" s="341"/>
      <c r="ED261" s="341"/>
      <c r="EE261" s="341"/>
      <c r="EF261" s="341"/>
      <c r="EG261" s="341"/>
      <c r="EH261" s="341"/>
      <c r="EI261" s="341"/>
      <c r="EJ261" s="341"/>
      <c r="EK261" s="341"/>
      <c r="EL261" s="341"/>
      <c r="EM261" s="341"/>
      <c r="EN261" s="341"/>
      <c r="EO261" s="341"/>
      <c r="EP261" s="341"/>
      <c r="EQ261" s="341"/>
      <c r="ER261" s="341"/>
      <c r="ES261" s="341"/>
      <c r="ET261" s="341"/>
      <c r="EU261" s="341"/>
      <c r="EV261" s="341"/>
      <c r="EW261" s="341"/>
      <c r="EX261" s="341"/>
      <c r="EY261" s="341"/>
      <c r="EZ261" s="341"/>
      <c r="FA261" s="341"/>
      <c r="FB261" s="341"/>
      <c r="FC261" s="341"/>
      <c r="FD261" s="341"/>
      <c r="FE261" s="341"/>
      <c r="FF261" s="341"/>
      <c r="FG261" s="341"/>
      <c r="FH261" s="341"/>
      <c r="FI261" s="341"/>
      <c r="FJ261" s="341"/>
      <c r="FK261" s="341"/>
      <c r="FL261" s="341"/>
      <c r="FM261" s="341"/>
      <c r="FN261" s="341"/>
      <c r="FO261" s="341"/>
      <c r="FP261" s="341"/>
      <c r="FQ261" s="341"/>
      <c r="FR261" s="341"/>
      <c r="FS261" s="341"/>
      <c r="FT261" s="341"/>
      <c r="FU261" s="341"/>
      <c r="FV261" s="341"/>
      <c r="FW261" s="341"/>
      <c r="FX261" s="341"/>
      <c r="FY261" s="341"/>
      <c r="FZ261" s="341"/>
      <c r="GA261" s="341"/>
      <c r="GB261" s="341"/>
      <c r="GC261" s="341"/>
      <c r="GD261" s="341"/>
      <c r="GE261" s="341"/>
      <c r="GF261" s="341"/>
      <c r="GG261" s="341"/>
      <c r="GH261" s="341"/>
      <c r="GI261" s="341"/>
      <c r="GJ261" s="341"/>
      <c r="GK261" s="341"/>
      <c r="GL261" s="341"/>
      <c r="GM261" s="341"/>
      <c r="GN261" s="341"/>
      <c r="GO261" s="341"/>
      <c r="GP261" s="341"/>
      <c r="GQ261" s="341"/>
      <c r="GR261" s="341"/>
      <c r="GS261" s="341"/>
      <c r="GT261" s="341"/>
      <c r="GU261" s="341"/>
      <c r="GV261" s="341"/>
      <c r="GW261" s="341"/>
      <c r="GX261" s="341"/>
      <c r="GY261" s="341"/>
      <c r="GZ261" s="341"/>
      <c r="HA261" s="341"/>
      <c r="HB261" s="341"/>
      <c r="HC261" s="341"/>
      <c r="HD261" s="341"/>
      <c r="HE261" s="341"/>
      <c r="HF261" s="341"/>
      <c r="HG261" s="341"/>
      <c r="HH261" s="341"/>
      <c r="HI261" s="341"/>
    </row>
    <row r="262" spans="1:218" ht="12" customHeight="1" x14ac:dyDescent="0.25">
      <c r="A262" s="341" t="s">
        <v>108</v>
      </c>
      <c r="B262" s="341"/>
      <c r="C262" s="341"/>
      <c r="D262" s="341"/>
      <c r="E262" s="341"/>
      <c r="F262" s="341"/>
      <c r="G262" s="341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  <c r="AD262" s="341"/>
      <c r="AE262" s="341"/>
      <c r="AF262" s="341"/>
      <c r="AG262" s="341"/>
      <c r="AH262" s="341"/>
      <c r="AI262" s="341"/>
      <c r="AJ262" s="341"/>
      <c r="AK262" s="341"/>
      <c r="AL262" s="341"/>
      <c r="AM262" s="341"/>
      <c r="AN262" s="341"/>
      <c r="AO262" s="341"/>
      <c r="AP262" s="341"/>
      <c r="AQ262" s="341"/>
      <c r="AR262" s="341"/>
      <c r="AS262" s="341"/>
      <c r="AT262" s="341"/>
      <c r="AU262" s="341"/>
      <c r="AV262" s="341"/>
      <c r="AW262" s="341"/>
      <c r="AX262" s="341"/>
      <c r="AY262" s="341"/>
      <c r="AZ262" s="341"/>
      <c r="BA262" s="341"/>
      <c r="BB262" s="341"/>
      <c r="BC262" s="341"/>
      <c r="BD262" s="341"/>
      <c r="BE262" s="341"/>
      <c r="BF262" s="341"/>
      <c r="BG262" s="341"/>
      <c r="BH262" s="341"/>
      <c r="BI262" s="341"/>
      <c r="BJ262" s="341"/>
      <c r="BK262" s="341"/>
      <c r="BL262" s="341"/>
      <c r="BM262" s="341"/>
      <c r="BN262" s="341"/>
      <c r="BO262" s="341"/>
      <c r="BP262" s="341"/>
      <c r="BQ262" s="341"/>
      <c r="BR262" s="341"/>
      <c r="BS262" s="341"/>
      <c r="BT262" s="341"/>
      <c r="BU262" s="341"/>
      <c r="BV262" s="341"/>
      <c r="BW262" s="341"/>
      <c r="BX262" s="341"/>
      <c r="BY262" s="341"/>
      <c r="BZ262" s="341"/>
      <c r="CA262" s="341"/>
      <c r="CB262" s="341"/>
      <c r="CC262" s="341"/>
      <c r="CD262" s="341"/>
      <c r="CE262" s="341"/>
      <c r="CF262" s="341"/>
      <c r="CG262" s="341"/>
      <c r="CH262" s="341"/>
      <c r="CI262" s="341"/>
      <c r="CJ262" s="341"/>
      <c r="CK262" s="341"/>
      <c r="CL262" s="341"/>
      <c r="CM262" s="341"/>
      <c r="CN262" s="341"/>
      <c r="CO262" s="341"/>
      <c r="CP262" s="341"/>
      <c r="CQ262" s="341"/>
      <c r="CR262" s="341"/>
      <c r="CS262" s="341"/>
      <c r="CT262" s="341"/>
      <c r="CU262" s="341"/>
      <c r="CV262" s="341"/>
      <c r="CW262" s="341"/>
      <c r="CX262" s="341"/>
      <c r="CY262" s="341"/>
      <c r="CZ262" s="341"/>
      <c r="DA262" s="341"/>
      <c r="DB262" s="341"/>
      <c r="DC262" s="341"/>
      <c r="DD262" s="341"/>
      <c r="DE262" s="341"/>
      <c r="DF262" s="341"/>
      <c r="DG262" s="341"/>
      <c r="DH262" s="341"/>
      <c r="DI262" s="341"/>
      <c r="DJ262" s="341"/>
      <c r="DK262" s="341"/>
      <c r="DL262" s="341"/>
      <c r="DM262" s="341"/>
      <c r="DN262" s="341"/>
      <c r="DO262" s="341"/>
      <c r="DP262" s="341"/>
      <c r="DQ262" s="341"/>
      <c r="DR262" s="341"/>
      <c r="DS262" s="341"/>
      <c r="DT262" s="341"/>
      <c r="DU262" s="341"/>
      <c r="DV262" s="341"/>
      <c r="DW262" s="341"/>
      <c r="DX262" s="341"/>
      <c r="DY262" s="341"/>
      <c r="DZ262" s="341"/>
      <c r="EA262" s="341"/>
      <c r="EB262" s="341"/>
      <c r="EC262" s="341"/>
      <c r="ED262" s="341"/>
      <c r="EE262" s="341"/>
      <c r="EF262" s="341"/>
      <c r="EG262" s="341"/>
      <c r="EH262" s="341"/>
      <c r="EI262" s="341"/>
      <c r="EJ262" s="341"/>
      <c r="EK262" s="341"/>
      <c r="EL262" s="341"/>
      <c r="EM262" s="341"/>
      <c r="EN262" s="341"/>
      <c r="EO262" s="341"/>
      <c r="EP262" s="341"/>
      <c r="EQ262" s="341"/>
      <c r="ER262" s="341"/>
      <c r="ES262" s="341"/>
      <c r="ET262" s="341"/>
      <c r="EU262" s="341"/>
      <c r="EV262" s="341"/>
      <c r="EW262" s="341"/>
      <c r="EX262" s="341"/>
      <c r="EY262" s="341"/>
      <c r="EZ262" s="341"/>
      <c r="FA262" s="341"/>
      <c r="FB262" s="341"/>
      <c r="FC262" s="341"/>
      <c r="FD262" s="341"/>
      <c r="FE262" s="341"/>
      <c r="FF262" s="341"/>
      <c r="FG262" s="341"/>
      <c r="FH262" s="341"/>
      <c r="FI262" s="341"/>
      <c r="FJ262" s="341"/>
      <c r="FK262" s="341"/>
      <c r="FL262" s="341"/>
      <c r="FM262" s="341"/>
      <c r="FN262" s="341"/>
      <c r="FO262" s="341"/>
      <c r="FP262" s="341"/>
      <c r="FQ262" s="341"/>
      <c r="FR262" s="341"/>
      <c r="FS262" s="341"/>
      <c r="FT262" s="341"/>
      <c r="FU262" s="341"/>
      <c r="FV262" s="341"/>
      <c r="FW262" s="341"/>
      <c r="FX262" s="341"/>
      <c r="FY262" s="341"/>
      <c r="FZ262" s="341"/>
      <c r="GA262" s="341"/>
      <c r="GB262" s="341"/>
      <c r="GC262" s="341"/>
      <c r="GD262" s="341"/>
      <c r="GE262" s="341"/>
      <c r="GF262" s="341"/>
      <c r="GG262" s="341"/>
      <c r="GH262" s="341"/>
      <c r="GI262" s="341"/>
      <c r="GJ262" s="341"/>
      <c r="GK262" s="341"/>
      <c r="GL262" s="341"/>
      <c r="GM262" s="341"/>
      <c r="GN262" s="341"/>
      <c r="GO262" s="341"/>
      <c r="GP262" s="341"/>
      <c r="GQ262" s="341"/>
      <c r="GR262" s="341"/>
      <c r="GS262" s="341"/>
      <c r="GT262" s="341"/>
      <c r="GU262" s="341"/>
      <c r="GV262" s="341"/>
      <c r="GW262" s="341"/>
      <c r="GX262" s="341"/>
      <c r="GY262" s="341"/>
      <c r="GZ262" s="341"/>
      <c r="HA262" s="341"/>
      <c r="HB262" s="341"/>
      <c r="HC262" s="341"/>
      <c r="HD262" s="341"/>
      <c r="HE262" s="341"/>
      <c r="HF262" s="341"/>
      <c r="HG262" s="341"/>
      <c r="HH262" s="341"/>
      <c r="HI262" s="341"/>
    </row>
    <row r="263" spans="1:218" ht="12" customHeight="1" x14ac:dyDescent="0.25">
      <c r="A263" s="206" t="s">
        <v>335</v>
      </c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  <c r="DJ263" s="206"/>
      <c r="DK263" s="206"/>
      <c r="DL263" s="206"/>
      <c r="DM263" s="206"/>
      <c r="DN263" s="206"/>
      <c r="DO263" s="206"/>
      <c r="DP263" s="206"/>
      <c r="DQ263" s="206"/>
      <c r="DR263" s="206"/>
      <c r="DS263" s="206"/>
      <c r="DT263" s="206"/>
      <c r="DU263" s="206"/>
      <c r="DV263" s="206"/>
      <c r="DW263" s="206"/>
      <c r="DX263" s="206"/>
      <c r="DY263" s="206"/>
      <c r="DZ263" s="206"/>
      <c r="EA263" s="206"/>
      <c r="EB263" s="206"/>
      <c r="EC263" s="206"/>
      <c r="ED263" s="206"/>
      <c r="EE263" s="206"/>
      <c r="EF263" s="206"/>
      <c r="EG263" s="206"/>
      <c r="EH263" s="206"/>
      <c r="EI263" s="206"/>
      <c r="EJ263" s="206"/>
      <c r="EK263" s="206"/>
      <c r="EL263" s="206"/>
      <c r="EM263" s="206"/>
      <c r="EN263" s="206"/>
      <c r="EO263" s="206"/>
      <c r="EP263" s="206"/>
      <c r="EQ263" s="206"/>
      <c r="ER263" s="206"/>
      <c r="ES263" s="206"/>
      <c r="ET263" s="206"/>
      <c r="EU263" s="206"/>
      <c r="EV263" s="206"/>
      <c r="EW263" s="206"/>
      <c r="EX263" s="206"/>
      <c r="EY263" s="206"/>
      <c r="EZ263" s="206"/>
      <c r="FA263" s="206"/>
      <c r="FB263" s="206"/>
      <c r="FC263" s="206"/>
      <c r="FD263" s="206"/>
      <c r="FE263" s="206"/>
      <c r="FF263" s="206"/>
      <c r="FG263" s="206"/>
      <c r="FH263" s="206"/>
      <c r="FI263" s="206"/>
      <c r="FJ263" s="206"/>
      <c r="FK263" s="206"/>
      <c r="FL263" s="206"/>
      <c r="FM263" s="206"/>
      <c r="FN263" s="206"/>
      <c r="FO263" s="206"/>
      <c r="FP263" s="206"/>
      <c r="FQ263" s="206"/>
      <c r="FR263" s="206"/>
      <c r="FS263" s="206"/>
      <c r="FT263" s="206"/>
      <c r="FU263" s="206"/>
      <c r="FV263" s="206"/>
      <c r="FW263" s="206"/>
      <c r="FX263" s="206"/>
      <c r="FY263" s="206"/>
      <c r="FZ263" s="206"/>
      <c r="GA263" s="206"/>
      <c r="GB263" s="206"/>
      <c r="GC263" s="206"/>
      <c r="GD263" s="206"/>
      <c r="GE263" s="206"/>
      <c r="GF263" s="206"/>
      <c r="GG263" s="206"/>
      <c r="GH263" s="206"/>
      <c r="GI263" s="206"/>
      <c r="GJ263" s="206"/>
      <c r="GK263" s="206"/>
      <c r="GL263" s="206"/>
      <c r="GM263" s="206"/>
      <c r="GN263" s="206"/>
      <c r="GO263" s="206"/>
      <c r="GP263" s="206"/>
      <c r="GQ263" s="206"/>
      <c r="GR263" s="206"/>
      <c r="GS263" s="206"/>
      <c r="GT263" s="206"/>
      <c r="GU263" s="206"/>
      <c r="GV263" s="206"/>
      <c r="GW263" s="206"/>
      <c r="GX263" s="206"/>
      <c r="GY263" s="206"/>
      <c r="GZ263" s="206"/>
      <c r="HA263" s="206"/>
      <c r="HB263" s="206"/>
      <c r="HC263" s="206"/>
      <c r="HD263" s="206"/>
      <c r="HE263" s="206"/>
      <c r="HF263" s="206"/>
      <c r="HG263" s="206"/>
      <c r="HH263" s="206"/>
      <c r="HI263" s="206"/>
    </row>
    <row r="264" spans="1:218" ht="12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</row>
    <row r="265" spans="1:218" ht="12" customHeight="1" x14ac:dyDescent="0.25">
      <c r="A265" s="7" t="s">
        <v>71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8" s="10" customFormat="1" ht="23.25" customHeight="1" x14ac:dyDescent="0.2">
      <c r="A266" s="216" t="s">
        <v>72</v>
      </c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 t="s">
        <v>73</v>
      </c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159" t="s">
        <v>74</v>
      </c>
      <c r="GV266" s="159"/>
      <c r="GW266" s="159"/>
      <c r="GX266" s="159"/>
      <c r="GY266" s="159"/>
      <c r="GZ266" s="159"/>
      <c r="HA266" s="159"/>
      <c r="HB266" s="159"/>
      <c r="HC266" s="159"/>
      <c r="HD266" s="159"/>
      <c r="HE266" s="159"/>
      <c r="HF266" s="159"/>
      <c r="HG266" s="159"/>
      <c r="HH266" s="159"/>
      <c r="HI266" s="159"/>
      <c r="HJ266" s="159"/>
    </row>
    <row r="267" spans="1:218" s="10" customFormat="1" ht="12.75" customHeight="1" x14ac:dyDescent="0.2">
      <c r="A267" s="248">
        <v>1</v>
      </c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  <c r="AN267" s="248"/>
      <c r="AO267" s="248"/>
      <c r="AP267" s="248"/>
      <c r="AQ267" s="248"/>
      <c r="AR267" s="248"/>
      <c r="AS267" s="248"/>
      <c r="AT267" s="248"/>
      <c r="AU267" s="248"/>
      <c r="AV267" s="248"/>
      <c r="AW267" s="248"/>
      <c r="AX267" s="248"/>
      <c r="AY267" s="248"/>
      <c r="AZ267" s="248"/>
      <c r="BA267" s="248"/>
      <c r="BB267" s="248"/>
      <c r="BC267" s="248"/>
      <c r="BD267" s="248"/>
      <c r="BE267" s="248"/>
      <c r="BF267" s="248"/>
      <c r="BG267" s="248"/>
      <c r="BH267" s="248"/>
      <c r="BI267" s="248"/>
      <c r="BJ267" s="248"/>
      <c r="BK267" s="248"/>
      <c r="BL267" s="248"/>
      <c r="BM267" s="248"/>
      <c r="BN267" s="248"/>
      <c r="BO267" s="248"/>
      <c r="BP267" s="216">
        <v>2</v>
      </c>
      <c r="BQ267" s="216"/>
      <c r="BR267" s="216"/>
      <c r="BS267" s="216"/>
      <c r="BT267" s="216"/>
      <c r="BU267" s="216"/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6"/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6"/>
      <c r="CU267" s="216"/>
      <c r="CV267" s="216"/>
      <c r="CW267" s="216"/>
      <c r="CX267" s="216"/>
      <c r="CY267" s="216"/>
      <c r="CZ267" s="216"/>
      <c r="DA267" s="216"/>
      <c r="DB267" s="216"/>
      <c r="DC267" s="216"/>
      <c r="DD267" s="216"/>
      <c r="DE267" s="216"/>
      <c r="DF267" s="216"/>
      <c r="DG267" s="216"/>
      <c r="DH267" s="216"/>
      <c r="DI267" s="216"/>
      <c r="DJ267" s="216"/>
      <c r="DK267" s="216"/>
      <c r="DL267" s="216"/>
      <c r="DM267" s="216"/>
      <c r="DN267" s="216"/>
      <c r="DO267" s="216"/>
      <c r="DP267" s="216"/>
      <c r="DQ267" s="216"/>
      <c r="DR267" s="216"/>
      <c r="DS267" s="216"/>
      <c r="DT267" s="216"/>
      <c r="DU267" s="216"/>
      <c r="DV267" s="216"/>
      <c r="DW267" s="216"/>
      <c r="DX267" s="216"/>
      <c r="DY267" s="216"/>
      <c r="DZ267" s="216"/>
      <c r="EA267" s="216"/>
      <c r="EB267" s="216"/>
      <c r="EC267" s="216"/>
      <c r="ED267" s="216"/>
      <c r="EE267" s="216"/>
      <c r="EF267" s="216"/>
      <c r="EG267" s="216"/>
      <c r="EH267" s="216"/>
      <c r="EI267" s="216"/>
      <c r="EJ267" s="216"/>
      <c r="EK267" s="216"/>
      <c r="EL267" s="216"/>
      <c r="EM267" s="216"/>
      <c r="EN267" s="216"/>
      <c r="EO267" s="216"/>
      <c r="EP267" s="216"/>
      <c r="EQ267" s="216"/>
      <c r="ER267" s="216"/>
      <c r="ES267" s="216"/>
      <c r="ET267" s="216"/>
      <c r="EU267" s="216"/>
      <c r="EV267" s="216"/>
      <c r="EW267" s="216"/>
      <c r="EX267" s="216"/>
      <c r="EY267" s="216"/>
      <c r="EZ267" s="216"/>
      <c r="FA267" s="216"/>
      <c r="FB267" s="216"/>
      <c r="FC267" s="216"/>
      <c r="FD267" s="216"/>
      <c r="FE267" s="216"/>
      <c r="FF267" s="216"/>
      <c r="FG267" s="216"/>
      <c r="FH267" s="216"/>
      <c r="FI267" s="216"/>
      <c r="FJ267" s="216"/>
      <c r="FK267" s="216"/>
      <c r="FL267" s="216"/>
      <c r="FM267" s="216"/>
      <c r="FN267" s="216"/>
      <c r="FO267" s="216"/>
      <c r="FP267" s="216"/>
      <c r="FQ267" s="216"/>
      <c r="FR267" s="216"/>
      <c r="FS267" s="216"/>
      <c r="FT267" s="216"/>
      <c r="FU267" s="216"/>
      <c r="FV267" s="216"/>
      <c r="FW267" s="216"/>
      <c r="FX267" s="216"/>
      <c r="FY267" s="216"/>
      <c r="FZ267" s="216"/>
      <c r="GA267" s="216"/>
      <c r="GB267" s="216"/>
      <c r="GC267" s="216"/>
      <c r="GD267" s="216"/>
      <c r="GE267" s="216"/>
      <c r="GF267" s="216"/>
      <c r="GG267" s="216"/>
      <c r="GH267" s="216"/>
      <c r="GI267" s="216"/>
      <c r="GJ267" s="216"/>
      <c r="GK267" s="216"/>
      <c r="GL267" s="216"/>
      <c r="GM267" s="216"/>
      <c r="GN267" s="216"/>
      <c r="GO267" s="216"/>
      <c r="GP267" s="216"/>
      <c r="GQ267" s="216"/>
      <c r="GR267" s="216"/>
      <c r="GS267" s="216"/>
      <c r="GT267" s="216"/>
      <c r="GU267" s="350">
        <v>3</v>
      </c>
      <c r="GV267" s="350"/>
      <c r="GW267" s="350"/>
      <c r="GX267" s="350"/>
      <c r="GY267" s="350"/>
      <c r="GZ267" s="350"/>
      <c r="HA267" s="350"/>
      <c r="HB267" s="350"/>
      <c r="HC267" s="350"/>
      <c r="HD267" s="350"/>
      <c r="HE267" s="350"/>
      <c r="HF267" s="350"/>
      <c r="HG267" s="350"/>
      <c r="HH267" s="350"/>
      <c r="HI267" s="350"/>
      <c r="HJ267" s="350"/>
    </row>
    <row r="268" spans="1:218" s="20" customFormat="1" ht="36.75" customHeight="1" x14ac:dyDescent="0.25">
      <c r="A268" s="351" t="s">
        <v>113</v>
      </c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X268" s="351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1"/>
      <c r="AN268" s="351"/>
      <c r="AO268" s="351"/>
      <c r="AP268" s="351"/>
      <c r="AQ268" s="351"/>
      <c r="AR268" s="351"/>
      <c r="AS268" s="351"/>
      <c r="AT268" s="351"/>
      <c r="AU268" s="351"/>
      <c r="AV268" s="351"/>
      <c r="AW268" s="351"/>
      <c r="AX268" s="351"/>
      <c r="AY268" s="351"/>
      <c r="AZ268" s="351"/>
      <c r="BA268" s="351"/>
      <c r="BB268" s="351"/>
      <c r="BC268" s="351"/>
      <c r="BD268" s="351"/>
      <c r="BE268" s="351"/>
      <c r="BF268" s="351"/>
      <c r="BG268" s="351"/>
      <c r="BH268" s="351"/>
      <c r="BI268" s="351"/>
      <c r="BJ268" s="351"/>
      <c r="BK268" s="351"/>
      <c r="BL268" s="351"/>
      <c r="BM268" s="351"/>
      <c r="BN268" s="351"/>
      <c r="BO268" s="351"/>
      <c r="BP268" s="352" t="s">
        <v>332</v>
      </c>
      <c r="BQ268" s="352"/>
      <c r="BR268" s="352"/>
      <c r="BS268" s="352"/>
      <c r="BT268" s="352"/>
      <c r="BU268" s="352"/>
      <c r="BV268" s="352"/>
      <c r="BW268" s="352"/>
      <c r="BX268" s="352"/>
      <c r="BY268" s="352"/>
      <c r="BZ268" s="352"/>
      <c r="CA268" s="352"/>
      <c r="CB268" s="352"/>
      <c r="CC268" s="352"/>
      <c r="CD268" s="352"/>
      <c r="CE268" s="352"/>
      <c r="CF268" s="352"/>
      <c r="CG268" s="352"/>
      <c r="CH268" s="352"/>
      <c r="CI268" s="352"/>
      <c r="CJ268" s="352"/>
      <c r="CK268" s="352"/>
      <c r="CL268" s="352"/>
      <c r="CM268" s="352"/>
      <c r="CN268" s="352"/>
      <c r="CO268" s="352"/>
      <c r="CP268" s="352"/>
      <c r="CQ268" s="352"/>
      <c r="CR268" s="352"/>
      <c r="CS268" s="352"/>
      <c r="CT268" s="352"/>
      <c r="CU268" s="352"/>
      <c r="CV268" s="352"/>
      <c r="CW268" s="352"/>
      <c r="CX268" s="352"/>
      <c r="CY268" s="352"/>
      <c r="CZ268" s="352"/>
      <c r="DA268" s="352"/>
      <c r="DB268" s="352"/>
      <c r="DC268" s="352"/>
      <c r="DD268" s="352"/>
      <c r="DE268" s="352"/>
      <c r="DF268" s="352"/>
      <c r="DG268" s="352"/>
      <c r="DH268" s="352"/>
      <c r="DI268" s="352"/>
      <c r="DJ268" s="352"/>
      <c r="DK268" s="352"/>
      <c r="DL268" s="352"/>
      <c r="DM268" s="352"/>
      <c r="DN268" s="352"/>
      <c r="DO268" s="352"/>
      <c r="DP268" s="352"/>
      <c r="DQ268" s="352"/>
      <c r="DR268" s="352"/>
      <c r="DS268" s="352"/>
      <c r="DT268" s="352"/>
      <c r="DU268" s="352"/>
      <c r="DV268" s="352"/>
      <c r="DW268" s="352"/>
      <c r="DX268" s="352"/>
      <c r="DY268" s="352"/>
      <c r="DZ268" s="352"/>
      <c r="EA268" s="352"/>
      <c r="EB268" s="352"/>
      <c r="EC268" s="352"/>
      <c r="ED268" s="352"/>
      <c r="EE268" s="352"/>
      <c r="EF268" s="352"/>
      <c r="EG268" s="352"/>
      <c r="EH268" s="352"/>
      <c r="EI268" s="352"/>
      <c r="EJ268" s="352"/>
      <c r="EK268" s="352"/>
      <c r="EL268" s="352"/>
      <c r="EM268" s="352"/>
      <c r="EN268" s="352"/>
      <c r="EO268" s="352"/>
      <c r="EP268" s="352"/>
      <c r="EQ268" s="352"/>
      <c r="ER268" s="352"/>
      <c r="ES268" s="352"/>
      <c r="ET268" s="352"/>
      <c r="EU268" s="352"/>
      <c r="EV268" s="352"/>
      <c r="EW268" s="352"/>
      <c r="EX268" s="352"/>
      <c r="EY268" s="352"/>
      <c r="EZ268" s="352"/>
      <c r="FA268" s="352"/>
      <c r="FB268" s="352"/>
      <c r="FC268" s="352"/>
      <c r="FD268" s="352"/>
      <c r="FE268" s="352"/>
      <c r="FF268" s="352"/>
      <c r="FG268" s="352"/>
      <c r="FH268" s="352"/>
      <c r="FI268" s="352"/>
      <c r="FJ268" s="352"/>
      <c r="FK268" s="352"/>
      <c r="FL268" s="352"/>
      <c r="FM268" s="352"/>
      <c r="FN268" s="352"/>
      <c r="FO268" s="352"/>
      <c r="FP268" s="352"/>
      <c r="FQ268" s="352"/>
      <c r="FR268" s="352"/>
      <c r="FS268" s="352"/>
      <c r="FT268" s="352"/>
      <c r="FU268" s="352"/>
      <c r="FV268" s="352"/>
      <c r="FW268" s="352"/>
      <c r="FX268" s="352"/>
      <c r="FY268" s="352"/>
      <c r="FZ268" s="352"/>
      <c r="GA268" s="352"/>
      <c r="GB268" s="352"/>
      <c r="GC268" s="352"/>
      <c r="GD268" s="352"/>
      <c r="GE268" s="352"/>
      <c r="GF268" s="352"/>
      <c r="GG268" s="352"/>
      <c r="GH268" s="352"/>
      <c r="GI268" s="352"/>
      <c r="GJ268" s="352"/>
      <c r="GK268" s="352"/>
      <c r="GL268" s="352"/>
      <c r="GM268" s="352"/>
      <c r="GN268" s="352"/>
      <c r="GO268" s="352"/>
      <c r="GP268" s="352"/>
      <c r="GQ268" s="352"/>
      <c r="GR268" s="352"/>
      <c r="GS268" s="352"/>
      <c r="GT268" s="352"/>
      <c r="GU268" s="353" t="s">
        <v>331</v>
      </c>
      <c r="GV268" s="353"/>
      <c r="GW268" s="353"/>
      <c r="GX268" s="353"/>
      <c r="GY268" s="353"/>
      <c r="GZ268" s="353"/>
      <c r="HA268" s="353"/>
      <c r="HB268" s="353"/>
      <c r="HC268" s="353"/>
      <c r="HD268" s="353"/>
      <c r="HE268" s="353"/>
      <c r="HF268" s="353"/>
      <c r="HG268" s="353"/>
      <c r="HH268" s="353"/>
      <c r="HI268" s="353"/>
      <c r="HJ268" s="353"/>
    </row>
    <row r="269" spans="1:218" s="10" customFormat="1" ht="15.7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</row>
    <row r="270" spans="1:218" s="10" customFormat="1" ht="23.25" customHeight="1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29"/>
      <c r="DD270" s="29"/>
      <c r="DE270" s="29"/>
      <c r="DF270" s="29"/>
      <c r="DG270" s="29"/>
      <c r="DH270" s="29"/>
      <c r="DI270" s="29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</row>
    <row r="271" spans="1:218" ht="12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8" ht="12" customHeight="1" x14ac:dyDescent="0.25">
      <c r="A272" s="283" t="s">
        <v>124</v>
      </c>
      <c r="B272" s="283"/>
      <c r="C272" s="283"/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  <c r="BJ272" s="283"/>
      <c r="BK272" s="283"/>
      <c r="BL272" s="283"/>
      <c r="BM272" s="283"/>
      <c r="BN272" s="283"/>
      <c r="BO272" s="283"/>
      <c r="BP272" s="283"/>
      <c r="BQ272" s="283"/>
      <c r="BR272" s="283"/>
      <c r="BS272" s="283"/>
      <c r="BT272" s="283"/>
      <c r="BU272" s="283"/>
      <c r="BV272" s="283"/>
      <c r="BW272" s="283"/>
      <c r="BX272" s="283"/>
      <c r="BY272" s="283"/>
      <c r="BZ272" s="283"/>
      <c r="CA272" s="283"/>
      <c r="CB272" s="283"/>
      <c r="CC272" s="283"/>
      <c r="CD272" s="283"/>
      <c r="CE272" s="283"/>
      <c r="CF272" s="283"/>
      <c r="CG272" s="283"/>
      <c r="CH272" s="283"/>
      <c r="CI272" s="283"/>
      <c r="CJ272" s="283"/>
      <c r="CK272" s="283"/>
      <c r="CL272" s="283"/>
      <c r="CM272" s="283"/>
      <c r="CN272" s="283"/>
      <c r="CO272" s="283"/>
      <c r="CP272" s="283"/>
      <c r="CQ272" s="283"/>
      <c r="CR272" s="283"/>
      <c r="CS272" s="283"/>
      <c r="CT272" s="283"/>
      <c r="CU272" s="283"/>
      <c r="CV272" s="283"/>
      <c r="CW272" s="283"/>
      <c r="CX272" s="283"/>
      <c r="CY272" s="283"/>
      <c r="CZ272" s="283"/>
      <c r="DA272" s="283"/>
      <c r="DB272" s="283"/>
      <c r="DC272" s="283"/>
      <c r="DD272" s="283"/>
      <c r="DE272" s="283"/>
      <c r="DF272" s="283"/>
      <c r="DG272" s="283"/>
      <c r="DH272" s="283"/>
      <c r="DI272" s="283"/>
      <c r="DJ272" s="283"/>
      <c r="DK272" s="283"/>
      <c r="DL272" s="283"/>
      <c r="DM272" s="283"/>
      <c r="DN272" s="283"/>
      <c r="DO272" s="283"/>
      <c r="DP272" s="283"/>
      <c r="DQ272" s="283"/>
      <c r="DR272" s="283"/>
      <c r="DS272" s="283"/>
      <c r="DT272" s="283"/>
      <c r="DU272" s="283"/>
      <c r="DV272" s="283"/>
      <c r="DW272" s="283"/>
      <c r="DX272" s="283"/>
      <c r="DY272" s="283"/>
      <c r="DZ272" s="283"/>
      <c r="EA272" s="283"/>
      <c r="EB272" s="283"/>
      <c r="EC272" s="283"/>
      <c r="ED272" s="283"/>
      <c r="EE272" s="283"/>
      <c r="EF272" s="283"/>
      <c r="EG272" s="283"/>
      <c r="EH272" s="283"/>
      <c r="EI272" s="283"/>
      <c r="EJ272" s="283"/>
      <c r="EK272" s="283"/>
      <c r="EL272" s="283"/>
      <c r="EM272" s="283"/>
      <c r="EN272" s="283"/>
      <c r="EO272" s="283"/>
      <c r="EP272" s="283"/>
      <c r="EQ272" s="283"/>
      <c r="ER272" s="283"/>
      <c r="ES272" s="283"/>
      <c r="ET272" s="283"/>
      <c r="EU272" s="283"/>
      <c r="EV272" s="283"/>
      <c r="EW272" s="283"/>
      <c r="EX272" s="283"/>
      <c r="EY272" s="283"/>
      <c r="EZ272" s="283"/>
      <c r="FA272" s="283"/>
      <c r="FB272" s="283"/>
      <c r="FC272" s="283"/>
      <c r="FD272" s="283"/>
      <c r="FE272" s="283"/>
      <c r="FF272" s="283"/>
      <c r="FG272" s="283"/>
      <c r="FH272" s="283"/>
      <c r="FI272" s="283"/>
      <c r="FJ272" s="283"/>
      <c r="FK272" s="283"/>
      <c r="FL272" s="283"/>
      <c r="FM272" s="283"/>
      <c r="FN272" s="283"/>
      <c r="FO272" s="283"/>
      <c r="FP272" s="283"/>
      <c r="FQ272" s="283"/>
      <c r="FR272" s="283"/>
      <c r="FS272" s="283"/>
      <c r="FT272" s="283"/>
      <c r="FU272" s="283"/>
      <c r="FV272" s="283"/>
      <c r="FW272" s="283"/>
      <c r="FX272" s="283"/>
      <c r="FY272" s="283"/>
      <c r="FZ272" s="283"/>
      <c r="GA272" s="283"/>
      <c r="GB272" s="283"/>
      <c r="GC272" s="283"/>
      <c r="GD272" s="283"/>
      <c r="GE272" s="283"/>
      <c r="GF272" s="283"/>
      <c r="GG272" s="283"/>
      <c r="GH272" s="283"/>
      <c r="GI272" s="283"/>
      <c r="GJ272" s="283"/>
      <c r="GK272" s="283"/>
      <c r="GL272" s="283"/>
      <c r="GM272" s="283"/>
      <c r="GN272" s="283"/>
      <c r="GO272" s="283"/>
      <c r="GP272" s="283"/>
      <c r="GQ272" s="283"/>
      <c r="GR272" s="283"/>
      <c r="GS272" s="283"/>
      <c r="GT272" s="283"/>
      <c r="GU272" s="283"/>
      <c r="GV272" s="283"/>
      <c r="GW272" s="283"/>
      <c r="GX272" s="283"/>
      <c r="GY272" s="283"/>
      <c r="GZ272" s="283"/>
      <c r="HA272" s="283"/>
      <c r="HB272" s="283"/>
      <c r="HC272" s="283"/>
      <c r="HD272" s="283"/>
      <c r="HE272" s="283"/>
      <c r="HF272" s="283"/>
      <c r="HG272" s="283"/>
      <c r="HH272" s="283"/>
      <c r="HI272" s="283"/>
    </row>
    <row r="273" spans="1:217" ht="12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40" customFormat="1" ht="24" customHeight="1" x14ac:dyDescent="0.25">
      <c r="A274" s="41" t="s">
        <v>76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349"/>
      <c r="CE274" s="349"/>
      <c r="CF274" s="349"/>
      <c r="CG274" s="349"/>
      <c r="CH274" s="349"/>
      <c r="CI274" s="349"/>
      <c r="CJ274" s="349"/>
      <c r="CK274" s="349"/>
      <c r="CL274" s="349"/>
      <c r="CM274" s="349"/>
      <c r="CN274" s="349"/>
      <c r="CO274" s="349"/>
      <c r="CP274" s="349"/>
      <c r="CQ274" s="349"/>
      <c r="CR274" s="349"/>
      <c r="CS274" s="349"/>
      <c r="CT274" s="349"/>
      <c r="CU274" s="349"/>
      <c r="CV274" s="349"/>
      <c r="CW274" s="349"/>
      <c r="CX274" s="349"/>
      <c r="CY274" s="349"/>
      <c r="CZ274" s="349"/>
      <c r="DA274" s="349"/>
      <c r="DB274" s="349"/>
      <c r="DC274" s="349"/>
      <c r="DD274" s="349"/>
      <c r="DE274" s="349"/>
      <c r="DF274" s="349"/>
      <c r="DG274" s="349"/>
      <c r="DH274" s="349"/>
      <c r="DI274" s="349"/>
      <c r="DJ274" s="349"/>
      <c r="DK274" s="349"/>
      <c r="DL274" s="349"/>
      <c r="DM274" s="349"/>
      <c r="DN274" s="349"/>
      <c r="DO274" s="349"/>
      <c r="DP274" s="349"/>
      <c r="DQ274" s="349"/>
      <c r="DR274" s="349"/>
      <c r="DS274" s="349"/>
      <c r="DT274" s="349"/>
      <c r="DU274" s="349"/>
      <c r="DV274" s="349"/>
      <c r="DW274" s="349"/>
      <c r="DX274" s="349"/>
      <c r="DY274" s="349"/>
      <c r="DZ274" s="349"/>
      <c r="EA274" s="349"/>
      <c r="EB274" s="349"/>
      <c r="EC274" s="349"/>
      <c r="ED274" s="349"/>
      <c r="EE274" s="349"/>
      <c r="EF274" s="349"/>
      <c r="EG274" s="349"/>
      <c r="EH274" s="349"/>
      <c r="EI274" s="349"/>
      <c r="EJ274" s="349"/>
      <c r="EK274" s="349"/>
      <c r="EL274" s="349"/>
      <c r="EM274" s="349"/>
      <c r="EN274" s="349"/>
      <c r="EO274" s="349"/>
      <c r="EP274" s="349"/>
      <c r="EQ274" s="349"/>
      <c r="ER274" s="349"/>
      <c r="ES274" s="349"/>
      <c r="ET274" s="349"/>
      <c r="EU274" s="349"/>
      <c r="EV274" s="349"/>
      <c r="EW274" s="349"/>
      <c r="EX274" s="349"/>
      <c r="EY274" s="349"/>
      <c r="EZ274" s="349"/>
      <c r="FA274" s="349"/>
      <c r="FB274" s="349"/>
      <c r="FC274" s="349"/>
      <c r="FD274" s="349"/>
      <c r="FE274" s="349"/>
      <c r="FF274" s="349"/>
      <c r="FG274" s="349"/>
      <c r="FH274" s="349"/>
      <c r="FI274" s="349"/>
      <c r="FJ274" s="349"/>
      <c r="FK274" s="349"/>
      <c r="FL274" s="349"/>
      <c r="FM274" s="349"/>
      <c r="FN274" s="349"/>
      <c r="FO274" s="349"/>
      <c r="FP274" s="349"/>
      <c r="FQ274" s="349"/>
      <c r="FR274" s="349"/>
      <c r="FS274" s="349"/>
      <c r="FT274" s="349"/>
      <c r="FU274" s="349"/>
      <c r="FV274" s="349"/>
      <c r="FW274" s="349"/>
      <c r="FX274" s="349"/>
      <c r="FY274" s="349"/>
      <c r="FZ274" s="349"/>
      <c r="GA274" s="349"/>
      <c r="GB274" s="349"/>
      <c r="GC274" s="349"/>
      <c r="GD274" s="349"/>
      <c r="GE274" s="349"/>
      <c r="GF274" s="349"/>
      <c r="GG274" s="349"/>
      <c r="GH274" s="349"/>
      <c r="GI274" s="349"/>
      <c r="GJ274" s="349"/>
      <c r="GK274" s="349"/>
      <c r="GL274" s="349"/>
      <c r="GM274" s="349"/>
      <c r="GN274" s="349"/>
      <c r="GO274" s="349"/>
      <c r="GP274" s="349"/>
      <c r="GQ274" s="349"/>
      <c r="GR274" s="349"/>
      <c r="GS274" s="349"/>
      <c r="GT274" s="349"/>
      <c r="GU274" s="349"/>
      <c r="GV274" s="349"/>
      <c r="GW274" s="349"/>
      <c r="GX274" s="349"/>
      <c r="GY274" s="349"/>
      <c r="GZ274" s="349"/>
      <c r="HA274" s="349"/>
      <c r="HB274" s="349"/>
      <c r="HC274" s="349"/>
      <c r="HD274" s="349"/>
      <c r="HE274" s="349"/>
      <c r="HF274" s="349"/>
      <c r="HG274" s="349"/>
      <c r="HH274" s="349"/>
      <c r="HI274" s="349"/>
    </row>
    <row r="275" spans="1:217" s="40" customFormat="1" ht="12" customHeight="1" x14ac:dyDescent="0.25">
      <c r="A275" s="41" t="s">
        <v>125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</row>
    <row r="276" spans="1:217" s="40" customFormat="1" ht="12" customHeight="1" x14ac:dyDescent="0.25">
      <c r="A276" s="41" t="s">
        <v>139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</row>
    <row r="277" spans="1:217" ht="12" customHeight="1" x14ac:dyDescent="0.25">
      <c r="A277" s="223" t="s">
        <v>77</v>
      </c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/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3"/>
      <c r="CY277" s="223"/>
      <c r="CZ277" s="225"/>
      <c r="DA277" s="225"/>
      <c r="DB277" s="225"/>
      <c r="DC277" s="225"/>
      <c r="DD277" s="225"/>
      <c r="DE277" s="225"/>
      <c r="DF277" s="225"/>
      <c r="DG277" s="225"/>
      <c r="DH277" s="225"/>
      <c r="DI277" s="225"/>
      <c r="DJ277" s="225"/>
      <c r="DK277" s="225"/>
      <c r="DL277" s="225"/>
      <c r="DM277" s="225"/>
      <c r="DN277" s="225"/>
      <c r="DO277" s="225"/>
      <c r="DP277" s="225"/>
      <c r="DQ277" s="225"/>
      <c r="DR277" s="225"/>
      <c r="DS277" s="225"/>
      <c r="DT277" s="225"/>
      <c r="DU277" s="225"/>
      <c r="DV277" s="225"/>
      <c r="DW277" s="225"/>
      <c r="DX277" s="225"/>
      <c r="DY277" s="225"/>
      <c r="DZ277" s="225"/>
      <c r="EA277" s="225"/>
      <c r="EB277" s="225"/>
      <c r="EC277" s="225"/>
      <c r="ED277" s="225"/>
      <c r="EE277" s="225"/>
      <c r="EF277" s="225"/>
      <c r="EG277" s="225"/>
      <c r="EH277" s="225"/>
      <c r="EI277" s="225"/>
      <c r="EJ277" s="225"/>
      <c r="EK277" s="225"/>
      <c r="EL277" s="225"/>
      <c r="EM277" s="225"/>
      <c r="EN277" s="225"/>
      <c r="EO277" s="225"/>
      <c r="EP277" s="225"/>
      <c r="EQ277" s="225"/>
      <c r="ER277" s="225"/>
      <c r="ES277" s="225"/>
      <c r="ET277" s="225"/>
      <c r="EU277" s="225"/>
      <c r="EV277" s="225"/>
      <c r="EW277" s="225"/>
      <c r="EX277" s="225"/>
      <c r="EY277" s="225"/>
      <c r="EZ277" s="225"/>
      <c r="FA277" s="225"/>
      <c r="FB277" s="225"/>
      <c r="FC277" s="225"/>
      <c r="FD277" s="225"/>
      <c r="FE277" s="225"/>
      <c r="FF277" s="225"/>
      <c r="FG277" s="225"/>
      <c r="FH277" s="225"/>
      <c r="FI277" s="225"/>
      <c r="FJ277" s="225"/>
      <c r="FK277" s="225"/>
      <c r="FL277" s="225"/>
      <c r="FM277" s="225"/>
      <c r="FN277" s="225"/>
      <c r="FO277" s="225"/>
      <c r="FP277" s="225"/>
      <c r="FQ277" s="225"/>
      <c r="FR277" s="225"/>
      <c r="FS277" s="225"/>
      <c r="FT277" s="225"/>
      <c r="FU277" s="225"/>
      <c r="FV277" s="225"/>
      <c r="FW277" s="225"/>
      <c r="FX277" s="225"/>
      <c r="FY277" s="225"/>
      <c r="FZ277" s="225"/>
      <c r="GA277" s="225"/>
      <c r="GB277" s="225"/>
      <c r="GC277" s="225"/>
      <c r="GD277" s="225"/>
      <c r="GE277" s="225"/>
      <c r="GF277" s="225"/>
      <c r="GG277" s="225"/>
      <c r="GH277" s="225"/>
      <c r="GI277" s="225"/>
      <c r="GJ277" s="225"/>
      <c r="GK277" s="225"/>
      <c r="GL277" s="225"/>
      <c r="GM277" s="225"/>
      <c r="GN277" s="225"/>
      <c r="GO277" s="225"/>
      <c r="GP277" s="225"/>
      <c r="GQ277" s="225"/>
      <c r="GR277" s="225"/>
      <c r="GS277" s="225"/>
      <c r="GT277" s="225"/>
      <c r="GU277" s="225"/>
      <c r="GV277" s="225"/>
      <c r="GW277" s="225"/>
      <c r="GX277" s="225"/>
      <c r="GY277" s="225"/>
      <c r="GZ277" s="225"/>
      <c r="HA277" s="225"/>
      <c r="HB277" s="225"/>
      <c r="HC277" s="225"/>
      <c r="HD277" s="225"/>
      <c r="HE277" s="225"/>
      <c r="HF277" s="225"/>
      <c r="HG277" s="225"/>
      <c r="HH277" s="225"/>
      <c r="HI277" s="225"/>
    </row>
    <row r="278" spans="1:217" ht="12" customHeight="1" x14ac:dyDescent="0.25">
      <c r="A278" s="7" t="s">
        <v>78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ht="12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ht="12" customHeight="1" x14ac:dyDescent="0.25">
      <c r="A280" s="216" t="s">
        <v>79</v>
      </c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8" t="s">
        <v>80</v>
      </c>
      <c r="DX280" s="219"/>
      <c r="DY280" s="219"/>
      <c r="DZ280" s="219"/>
      <c r="EA280" s="219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219"/>
      <c r="EO280" s="219"/>
      <c r="EP280" s="219"/>
      <c r="EQ280" s="219"/>
      <c r="ER280" s="219"/>
      <c r="ES280" s="219"/>
      <c r="ET280" s="219"/>
      <c r="EU280" s="219"/>
      <c r="EV280" s="219"/>
      <c r="EW280" s="219"/>
      <c r="EX280" s="219"/>
      <c r="EY280" s="219"/>
      <c r="EZ280" s="219"/>
      <c r="FA280" s="219"/>
      <c r="FB280" s="219"/>
      <c r="FC280" s="219"/>
      <c r="FD280" s="219"/>
      <c r="FE280" s="219"/>
      <c r="FF280" s="219"/>
      <c r="FG280" s="219"/>
      <c r="FH280" s="219"/>
      <c r="FI280" s="220"/>
      <c r="FJ280" s="218" t="s">
        <v>81</v>
      </c>
      <c r="FK280" s="219"/>
      <c r="FL280" s="219"/>
      <c r="FM280" s="219"/>
      <c r="FN280" s="219"/>
      <c r="FO280" s="219"/>
      <c r="FP280" s="219"/>
      <c r="FQ280" s="219"/>
      <c r="FR280" s="219"/>
      <c r="FS280" s="219"/>
      <c r="FT280" s="219"/>
      <c r="FU280" s="219"/>
      <c r="FV280" s="219"/>
      <c r="FW280" s="219"/>
      <c r="FX280" s="219"/>
      <c r="FY280" s="219"/>
      <c r="FZ280" s="219"/>
      <c r="GA280" s="219"/>
      <c r="GB280" s="219"/>
      <c r="GC280" s="219"/>
      <c r="GD280" s="219"/>
      <c r="GE280" s="219"/>
      <c r="GF280" s="219"/>
      <c r="GG280" s="219"/>
      <c r="GH280" s="219"/>
      <c r="GI280" s="219"/>
      <c r="GJ280" s="219"/>
      <c r="GK280" s="219"/>
      <c r="GL280" s="219"/>
      <c r="GM280" s="219"/>
      <c r="GN280" s="219"/>
      <c r="GO280" s="219"/>
      <c r="GP280" s="219"/>
      <c r="GQ280" s="219"/>
      <c r="GR280" s="219"/>
      <c r="GS280" s="219"/>
      <c r="GT280" s="219"/>
      <c r="GU280" s="219"/>
      <c r="GV280" s="219"/>
      <c r="GW280" s="219"/>
      <c r="GX280" s="219"/>
      <c r="GY280" s="219"/>
      <c r="GZ280" s="219"/>
      <c r="HA280" s="219"/>
      <c r="HB280" s="219"/>
      <c r="HC280" s="219"/>
      <c r="HD280" s="219"/>
      <c r="HE280" s="219"/>
      <c r="HF280" s="219"/>
      <c r="HG280" s="219"/>
      <c r="HH280" s="219"/>
      <c r="HI280" s="220"/>
    </row>
    <row r="281" spans="1:217" ht="12" customHeight="1" x14ac:dyDescent="0.25">
      <c r="A281" s="217" t="s">
        <v>130</v>
      </c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8" t="s">
        <v>127</v>
      </c>
      <c r="DX281" s="219"/>
      <c r="DY281" s="219"/>
      <c r="DZ281" s="219"/>
      <c r="EA281" s="219"/>
      <c r="EB281" s="219"/>
      <c r="EC281" s="219"/>
      <c r="ED281" s="219"/>
      <c r="EE281" s="219"/>
      <c r="EF281" s="219"/>
      <c r="EG281" s="219"/>
      <c r="EH281" s="219"/>
      <c r="EI281" s="219"/>
      <c r="EJ281" s="219"/>
      <c r="EK281" s="219"/>
      <c r="EL281" s="219"/>
      <c r="EM281" s="219"/>
      <c r="EN281" s="219"/>
      <c r="EO281" s="219"/>
      <c r="EP281" s="219"/>
      <c r="EQ281" s="219"/>
      <c r="ER281" s="219"/>
      <c r="ES281" s="219"/>
      <c r="ET281" s="219"/>
      <c r="EU281" s="219"/>
      <c r="EV281" s="219"/>
      <c r="EW281" s="219"/>
      <c r="EX281" s="219"/>
      <c r="EY281" s="219"/>
      <c r="EZ281" s="219"/>
      <c r="FA281" s="219"/>
      <c r="FB281" s="219"/>
      <c r="FC281" s="219"/>
      <c r="FD281" s="219"/>
      <c r="FE281" s="219"/>
      <c r="FF281" s="219"/>
      <c r="FG281" s="219"/>
      <c r="FH281" s="219"/>
      <c r="FI281" s="220"/>
      <c r="FJ281" s="210" t="s">
        <v>126</v>
      </c>
      <c r="FK281" s="211"/>
      <c r="FL281" s="211"/>
      <c r="FM281" s="211"/>
      <c r="FN281" s="211"/>
      <c r="FO281" s="211"/>
      <c r="FP281" s="211"/>
      <c r="FQ281" s="211"/>
      <c r="FR281" s="211"/>
      <c r="FS281" s="211"/>
      <c r="FT281" s="211"/>
      <c r="FU281" s="211"/>
      <c r="FV281" s="211"/>
      <c r="FW281" s="211"/>
      <c r="FX281" s="211"/>
      <c r="FY281" s="211"/>
      <c r="FZ281" s="211"/>
      <c r="GA281" s="211"/>
      <c r="GB281" s="211"/>
      <c r="GC281" s="211"/>
      <c r="GD281" s="211"/>
      <c r="GE281" s="211"/>
      <c r="GF281" s="211"/>
      <c r="GG281" s="211"/>
      <c r="GH281" s="211"/>
      <c r="GI281" s="211"/>
      <c r="GJ281" s="211"/>
      <c r="GK281" s="211"/>
      <c r="GL281" s="211"/>
      <c r="GM281" s="211"/>
      <c r="GN281" s="211"/>
      <c r="GO281" s="211"/>
      <c r="GP281" s="211"/>
      <c r="GQ281" s="211"/>
      <c r="GR281" s="211"/>
      <c r="GS281" s="211"/>
      <c r="GT281" s="211"/>
      <c r="GU281" s="211"/>
      <c r="GV281" s="211"/>
      <c r="GW281" s="211"/>
      <c r="GX281" s="211"/>
      <c r="GY281" s="211"/>
      <c r="GZ281" s="211"/>
      <c r="HA281" s="211"/>
      <c r="HB281" s="211"/>
      <c r="HC281" s="211"/>
      <c r="HD281" s="211"/>
      <c r="HE281" s="211"/>
      <c r="HF281" s="211"/>
      <c r="HG281" s="211"/>
      <c r="HH281" s="211"/>
      <c r="HI281" s="211"/>
    </row>
    <row r="282" spans="1:217" ht="12" customHeight="1" x14ac:dyDescent="0.25">
      <c r="A282" s="217" t="s">
        <v>131</v>
      </c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  <c r="DP282" s="217"/>
      <c r="DQ282" s="217"/>
      <c r="DR282" s="217"/>
      <c r="DS282" s="217"/>
      <c r="DT282" s="217"/>
      <c r="DU282" s="217"/>
      <c r="DV282" s="217"/>
      <c r="DW282" s="218" t="s">
        <v>128</v>
      </c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219"/>
      <c r="EO282" s="219"/>
      <c r="EP282" s="219"/>
      <c r="EQ282" s="219"/>
      <c r="ER282" s="219"/>
      <c r="ES282" s="219"/>
      <c r="ET282" s="219"/>
      <c r="EU282" s="219"/>
      <c r="EV282" s="219"/>
      <c r="EW282" s="219"/>
      <c r="EX282" s="219"/>
      <c r="EY282" s="219"/>
      <c r="EZ282" s="219"/>
      <c r="FA282" s="219"/>
      <c r="FB282" s="219"/>
      <c r="FC282" s="219"/>
      <c r="FD282" s="219"/>
      <c r="FE282" s="219"/>
      <c r="FF282" s="219"/>
      <c r="FG282" s="219"/>
      <c r="FH282" s="219"/>
      <c r="FI282" s="220"/>
      <c r="FJ282" s="212"/>
      <c r="FK282" s="213"/>
      <c r="FL282" s="213"/>
      <c r="FM282" s="213"/>
      <c r="FN282" s="213"/>
      <c r="FO282" s="213"/>
      <c r="FP282" s="213"/>
      <c r="FQ282" s="213"/>
      <c r="FR282" s="213"/>
      <c r="FS282" s="213"/>
      <c r="FT282" s="213"/>
      <c r="FU282" s="213"/>
      <c r="FV282" s="213"/>
      <c r="FW282" s="213"/>
      <c r="FX282" s="213"/>
      <c r="FY282" s="213"/>
      <c r="FZ282" s="213"/>
      <c r="GA282" s="213"/>
      <c r="GB282" s="213"/>
      <c r="GC282" s="213"/>
      <c r="GD282" s="213"/>
      <c r="GE282" s="213"/>
      <c r="GF282" s="213"/>
      <c r="GG282" s="213"/>
      <c r="GH282" s="213"/>
      <c r="GI282" s="213"/>
      <c r="GJ282" s="213"/>
      <c r="GK282" s="213"/>
      <c r="GL282" s="213"/>
      <c r="GM282" s="213"/>
      <c r="GN282" s="213"/>
      <c r="GO282" s="213"/>
      <c r="GP282" s="213"/>
      <c r="GQ282" s="213"/>
      <c r="GR282" s="213"/>
      <c r="GS282" s="213"/>
      <c r="GT282" s="213"/>
      <c r="GU282" s="213"/>
      <c r="GV282" s="213"/>
      <c r="GW282" s="213"/>
      <c r="GX282" s="213"/>
      <c r="GY282" s="213"/>
      <c r="GZ282" s="213"/>
      <c r="HA282" s="213"/>
      <c r="HB282" s="213"/>
      <c r="HC282" s="213"/>
      <c r="HD282" s="213"/>
      <c r="HE282" s="213"/>
      <c r="HF282" s="213"/>
      <c r="HG282" s="213"/>
      <c r="HH282" s="213"/>
      <c r="HI282" s="213"/>
    </row>
    <row r="283" spans="1:217" ht="38.25" customHeight="1" x14ac:dyDescent="0.25">
      <c r="A283" s="217" t="s">
        <v>132</v>
      </c>
      <c r="B283" s="217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  <c r="DP283" s="217"/>
      <c r="DQ283" s="217"/>
      <c r="DR283" s="217"/>
      <c r="DS283" s="217"/>
      <c r="DT283" s="217"/>
      <c r="DU283" s="217"/>
      <c r="DV283" s="217"/>
      <c r="DW283" s="218" t="s">
        <v>129</v>
      </c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219"/>
      <c r="EO283" s="219"/>
      <c r="EP283" s="219"/>
      <c r="EQ283" s="219"/>
      <c r="ER283" s="219"/>
      <c r="ES283" s="219"/>
      <c r="ET283" s="219"/>
      <c r="EU283" s="219"/>
      <c r="EV283" s="219"/>
      <c r="EW283" s="219"/>
      <c r="EX283" s="219"/>
      <c r="EY283" s="219"/>
      <c r="EZ283" s="219"/>
      <c r="FA283" s="219"/>
      <c r="FB283" s="219"/>
      <c r="FC283" s="219"/>
      <c r="FD283" s="219"/>
      <c r="FE283" s="219"/>
      <c r="FF283" s="219"/>
      <c r="FG283" s="219"/>
      <c r="FH283" s="219"/>
      <c r="FI283" s="220"/>
      <c r="FJ283" s="214"/>
      <c r="FK283" s="215"/>
      <c r="FL283" s="215"/>
      <c r="FM283" s="215"/>
      <c r="FN283" s="215"/>
      <c r="FO283" s="215"/>
      <c r="FP283" s="215"/>
      <c r="FQ283" s="215"/>
      <c r="FR283" s="215"/>
      <c r="FS283" s="215"/>
      <c r="FT283" s="215"/>
      <c r="FU283" s="215"/>
      <c r="FV283" s="215"/>
      <c r="FW283" s="215"/>
      <c r="FX283" s="215"/>
      <c r="FY283" s="215"/>
      <c r="FZ283" s="215"/>
      <c r="GA283" s="215"/>
      <c r="GB283" s="215"/>
      <c r="GC283" s="215"/>
      <c r="GD283" s="215"/>
      <c r="GE283" s="215"/>
      <c r="GF283" s="215"/>
      <c r="GG283" s="215"/>
      <c r="GH283" s="215"/>
      <c r="GI283" s="215"/>
      <c r="GJ283" s="215"/>
      <c r="GK283" s="215"/>
      <c r="GL283" s="215"/>
      <c r="GM283" s="215"/>
      <c r="GN283" s="215"/>
      <c r="GO283" s="215"/>
      <c r="GP283" s="215"/>
      <c r="GQ283" s="215"/>
      <c r="GR283" s="215"/>
      <c r="GS283" s="215"/>
      <c r="GT283" s="215"/>
      <c r="GU283" s="215"/>
      <c r="GV283" s="215"/>
      <c r="GW283" s="215"/>
      <c r="GX283" s="215"/>
      <c r="GY283" s="215"/>
      <c r="GZ283" s="215"/>
      <c r="HA283" s="215"/>
      <c r="HB283" s="215"/>
      <c r="HC283" s="215"/>
      <c r="HD283" s="215"/>
      <c r="HE283" s="215"/>
      <c r="HF283" s="215"/>
      <c r="HG283" s="215"/>
      <c r="HH283" s="215"/>
      <c r="HI283" s="215"/>
    </row>
    <row r="284" spans="1:217" ht="12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ht="12" customHeight="1" x14ac:dyDescent="0.25">
      <c r="A285" s="223" t="s">
        <v>82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  <c r="BI285" s="223"/>
      <c r="BJ285" s="223"/>
      <c r="BK285" s="223"/>
      <c r="BL285" s="223"/>
      <c r="BM285" s="223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2"/>
      <c r="CF285" s="222"/>
      <c r="CG285" s="222"/>
      <c r="CH285" s="222"/>
      <c r="CI285" s="222"/>
      <c r="CJ285" s="222"/>
      <c r="CK285" s="222"/>
      <c r="CL285" s="222"/>
      <c r="CM285" s="222"/>
      <c r="CN285" s="222"/>
      <c r="CO285" s="222"/>
      <c r="CP285" s="222"/>
      <c r="CQ285" s="222"/>
      <c r="CR285" s="222"/>
      <c r="CS285" s="222"/>
      <c r="CT285" s="222"/>
      <c r="CU285" s="222"/>
      <c r="CV285" s="222"/>
      <c r="CW285" s="222"/>
      <c r="CX285" s="222"/>
      <c r="CY285" s="222"/>
      <c r="CZ285" s="222"/>
      <c r="DA285" s="222"/>
      <c r="DB285" s="222"/>
      <c r="DC285" s="222"/>
      <c r="DD285" s="222"/>
      <c r="DE285" s="222"/>
      <c r="DF285" s="222"/>
      <c r="DG285" s="222"/>
      <c r="DH285" s="222"/>
      <c r="DI285" s="222"/>
      <c r="DJ285" s="222"/>
      <c r="DK285" s="222"/>
      <c r="DL285" s="222"/>
      <c r="DM285" s="222"/>
      <c r="DN285" s="222"/>
      <c r="DO285" s="222"/>
      <c r="DP285" s="222"/>
      <c r="DQ285" s="222"/>
      <c r="DR285" s="222"/>
      <c r="DS285" s="222"/>
      <c r="DT285" s="222"/>
      <c r="DU285" s="222"/>
      <c r="DV285" s="222"/>
      <c r="DW285" s="222"/>
      <c r="DX285" s="222"/>
      <c r="DY285" s="222"/>
      <c r="DZ285" s="222"/>
      <c r="EA285" s="222"/>
      <c r="EB285" s="222"/>
      <c r="EC285" s="222"/>
      <c r="ED285" s="222"/>
      <c r="EE285" s="222"/>
      <c r="EF285" s="222"/>
      <c r="EG285" s="222"/>
      <c r="EH285" s="222"/>
      <c r="EI285" s="222"/>
      <c r="EJ285" s="222"/>
      <c r="EK285" s="222"/>
      <c r="EL285" s="222"/>
      <c r="EM285" s="222"/>
      <c r="EN285" s="222"/>
      <c r="EO285" s="222"/>
      <c r="EP285" s="222"/>
      <c r="EQ285" s="222"/>
      <c r="ER285" s="222"/>
      <c r="ES285" s="222"/>
      <c r="ET285" s="222"/>
      <c r="EU285" s="222"/>
      <c r="EV285" s="222"/>
      <c r="EW285" s="222"/>
      <c r="EX285" s="222"/>
      <c r="EY285" s="222"/>
      <c r="EZ285" s="222"/>
      <c r="FA285" s="222"/>
      <c r="FB285" s="222"/>
      <c r="FC285" s="222"/>
      <c r="FD285" s="222"/>
      <c r="FE285" s="222"/>
      <c r="FF285" s="222"/>
      <c r="FG285" s="222"/>
      <c r="FH285" s="222"/>
      <c r="FI285" s="222"/>
      <c r="FJ285" s="222"/>
      <c r="FK285" s="222"/>
      <c r="FL285" s="222"/>
      <c r="FM285" s="222"/>
      <c r="FN285" s="222"/>
      <c r="FO285" s="222"/>
      <c r="FP285" s="222"/>
      <c r="FQ285" s="222"/>
      <c r="FR285" s="222"/>
      <c r="FS285" s="222"/>
      <c r="FT285" s="222"/>
      <c r="FU285" s="222"/>
      <c r="FV285" s="222"/>
      <c r="FW285" s="222"/>
      <c r="FX285" s="222"/>
      <c r="FY285" s="222"/>
      <c r="FZ285" s="222"/>
      <c r="GA285" s="222"/>
      <c r="GB285" s="222"/>
      <c r="GC285" s="222"/>
      <c r="GD285" s="222"/>
      <c r="GE285" s="222"/>
      <c r="GF285" s="222"/>
      <c r="GG285" s="222"/>
      <c r="GH285" s="222"/>
      <c r="GI285" s="222"/>
      <c r="GJ285" s="222"/>
      <c r="GK285" s="222"/>
      <c r="GL285" s="222"/>
      <c r="GM285" s="222"/>
      <c r="GN285" s="222"/>
      <c r="GO285" s="222"/>
      <c r="GP285" s="222"/>
      <c r="GQ285" s="222"/>
      <c r="GR285" s="222"/>
      <c r="GS285" s="222"/>
      <c r="GT285" s="222"/>
      <c r="GU285" s="222"/>
      <c r="GV285" s="222"/>
      <c r="GW285" s="222"/>
      <c r="GX285" s="222"/>
      <c r="GY285" s="222"/>
      <c r="GZ285" s="222"/>
      <c r="HA285" s="222"/>
      <c r="HB285" s="222"/>
      <c r="HC285" s="222"/>
      <c r="HD285" s="222"/>
      <c r="HE285" s="222"/>
      <c r="HF285" s="222"/>
      <c r="HG285" s="222"/>
      <c r="HH285" s="222"/>
      <c r="HI285" s="222"/>
    </row>
    <row r="286" spans="1:217" ht="12" customHeight="1" x14ac:dyDescent="0.25">
      <c r="A286" s="223" t="s">
        <v>83</v>
      </c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6"/>
      <c r="CB286" s="231" t="s">
        <v>134</v>
      </c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  <c r="CW286" s="231"/>
      <c r="CX286" s="231"/>
      <c r="CY286" s="231"/>
      <c r="CZ286" s="231"/>
      <c r="DA286" s="231"/>
      <c r="DB286" s="231"/>
      <c r="DC286" s="231"/>
      <c r="DD286" s="231"/>
      <c r="DE286" s="231"/>
      <c r="DF286" s="231"/>
      <c r="DG286" s="231"/>
      <c r="DH286" s="231"/>
      <c r="DI286" s="231"/>
      <c r="DJ286" s="231"/>
      <c r="DK286" s="231"/>
      <c r="DL286" s="231"/>
      <c r="DM286" s="231"/>
      <c r="DN286" s="231"/>
      <c r="DO286" s="231"/>
      <c r="DP286" s="231"/>
      <c r="DQ286" s="231"/>
      <c r="DR286" s="231"/>
      <c r="DS286" s="231"/>
      <c r="DT286" s="231"/>
      <c r="DU286" s="231"/>
      <c r="DV286" s="231"/>
      <c r="DW286" s="231"/>
      <c r="DX286" s="231"/>
      <c r="DY286" s="231"/>
      <c r="DZ286" s="231"/>
      <c r="EA286" s="231"/>
      <c r="EB286" s="231"/>
      <c r="EC286" s="231"/>
      <c r="ED286" s="231"/>
      <c r="EE286" s="231"/>
      <c r="EF286" s="231"/>
      <c r="EG286" s="231"/>
      <c r="EH286" s="231"/>
      <c r="EI286" s="231"/>
      <c r="EJ286" s="231"/>
      <c r="EK286" s="231"/>
      <c r="EL286" s="231"/>
      <c r="EM286" s="231"/>
      <c r="EN286" s="231"/>
      <c r="EO286" s="231"/>
      <c r="EP286" s="231"/>
      <c r="EQ286" s="231"/>
      <c r="ER286" s="231"/>
      <c r="ES286" s="231"/>
      <c r="ET286" s="231"/>
      <c r="EU286" s="231"/>
      <c r="EV286" s="231"/>
      <c r="EW286" s="231"/>
      <c r="EX286" s="231"/>
      <c r="EY286" s="231"/>
      <c r="EZ286" s="231"/>
      <c r="FA286" s="231"/>
      <c r="FB286" s="231"/>
      <c r="FC286" s="231"/>
      <c r="FD286" s="231"/>
      <c r="FE286" s="231"/>
      <c r="FF286" s="231"/>
      <c r="FG286" s="231"/>
      <c r="FH286" s="231"/>
      <c r="FI286" s="231"/>
      <c r="FJ286" s="231"/>
      <c r="FK286" s="231"/>
      <c r="FL286" s="231"/>
      <c r="FM286" s="231"/>
      <c r="FN286" s="231"/>
      <c r="FO286" s="231"/>
      <c r="FP286" s="231"/>
      <c r="FQ286" s="231"/>
      <c r="FR286" s="231"/>
      <c r="FS286" s="231"/>
      <c r="FT286" s="231"/>
      <c r="FU286" s="231"/>
      <c r="FV286" s="231"/>
      <c r="FW286" s="231"/>
      <c r="FX286" s="231"/>
      <c r="FY286" s="231"/>
      <c r="FZ286" s="231"/>
      <c r="GA286" s="231"/>
      <c r="GB286" s="231"/>
      <c r="GC286" s="231"/>
      <c r="GD286" s="231"/>
      <c r="GE286" s="231"/>
      <c r="GF286" s="231"/>
      <c r="GG286" s="231"/>
      <c r="GH286" s="231"/>
      <c r="GI286" s="231"/>
      <c r="GJ286" s="231"/>
      <c r="GK286" s="231"/>
      <c r="GL286" s="231"/>
      <c r="GM286" s="231"/>
      <c r="GN286" s="231"/>
      <c r="GO286" s="231"/>
      <c r="GP286" s="231"/>
      <c r="GQ286" s="231"/>
      <c r="GR286" s="231"/>
      <c r="GS286" s="231"/>
      <c r="GT286" s="231"/>
      <c r="GU286" s="231"/>
      <c r="GV286" s="231"/>
      <c r="GW286" s="231"/>
      <c r="GX286" s="231"/>
      <c r="GY286" s="231"/>
      <c r="GZ286" s="231"/>
      <c r="HA286" s="231"/>
      <c r="HB286" s="231"/>
      <c r="HC286" s="231"/>
      <c r="HD286" s="231"/>
      <c r="HE286" s="231"/>
      <c r="HF286" s="231"/>
      <c r="HG286" s="231"/>
      <c r="HH286" s="231"/>
      <c r="HI286" s="231"/>
    </row>
    <row r="287" spans="1:217" ht="12" customHeight="1" x14ac:dyDescent="0.25">
      <c r="A287" s="223" t="s">
        <v>84</v>
      </c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7"/>
      <c r="BT287" s="7"/>
      <c r="BU287" s="345" t="s">
        <v>140</v>
      </c>
      <c r="BV287" s="345"/>
      <c r="BW287" s="345"/>
      <c r="BX287" s="345"/>
      <c r="BY287" s="345"/>
      <c r="BZ287" s="345"/>
      <c r="CA287" s="345"/>
      <c r="CB287" s="345"/>
      <c r="CC287" s="345"/>
      <c r="CD287" s="345"/>
      <c r="CE287" s="345"/>
      <c r="CF287" s="345"/>
      <c r="CG287" s="345"/>
      <c r="CH287" s="345"/>
      <c r="CI287" s="345"/>
      <c r="CJ287" s="345"/>
      <c r="CK287" s="345"/>
      <c r="CL287" s="345"/>
      <c r="CM287" s="345"/>
      <c r="CN287" s="345"/>
      <c r="CO287" s="345"/>
      <c r="CP287" s="345"/>
      <c r="CQ287" s="345"/>
      <c r="CR287" s="345"/>
      <c r="CS287" s="345"/>
      <c r="CT287" s="345"/>
      <c r="CU287" s="345"/>
      <c r="CV287" s="345"/>
      <c r="CW287" s="345"/>
      <c r="CX287" s="345"/>
      <c r="CY287" s="345"/>
      <c r="CZ287" s="345"/>
      <c r="DA287" s="345"/>
      <c r="DB287" s="345"/>
      <c r="DC287" s="345"/>
      <c r="DD287" s="345"/>
      <c r="DE287" s="345"/>
      <c r="DF287" s="345"/>
      <c r="DG287" s="345"/>
      <c r="DH287" s="345"/>
      <c r="DI287" s="345"/>
      <c r="DJ287" s="345"/>
      <c r="DK287" s="345"/>
      <c r="DL287" s="345"/>
      <c r="DM287" s="345"/>
      <c r="DN287" s="345"/>
      <c r="DO287" s="345"/>
      <c r="DP287" s="345"/>
      <c r="DQ287" s="345"/>
      <c r="DR287" s="345"/>
      <c r="DS287" s="345"/>
      <c r="DT287" s="345"/>
      <c r="DU287" s="345"/>
      <c r="DV287" s="345"/>
      <c r="DW287" s="345"/>
      <c r="DX287" s="345"/>
      <c r="DY287" s="345"/>
      <c r="DZ287" s="345"/>
      <c r="EA287" s="345"/>
      <c r="EB287" s="345"/>
      <c r="EC287" s="345"/>
      <c r="ED287" s="345"/>
      <c r="EE287" s="345"/>
      <c r="EF287" s="345"/>
      <c r="EG287" s="345"/>
      <c r="EH287" s="345"/>
      <c r="EI287" s="345"/>
      <c r="EJ287" s="345"/>
      <c r="EK287" s="345"/>
      <c r="EL287" s="345"/>
      <c r="EM287" s="345"/>
      <c r="EN287" s="345"/>
      <c r="EO287" s="345"/>
      <c r="EP287" s="345"/>
      <c r="EQ287" s="345"/>
      <c r="ER287" s="345"/>
      <c r="ES287" s="345"/>
      <c r="ET287" s="345"/>
      <c r="EU287" s="345"/>
      <c r="EV287" s="345"/>
      <c r="EW287" s="345"/>
      <c r="EX287" s="345"/>
      <c r="EY287" s="345"/>
      <c r="EZ287" s="345"/>
      <c r="FA287" s="345"/>
      <c r="FB287" s="345"/>
      <c r="FC287" s="345"/>
      <c r="FD287" s="345"/>
      <c r="FE287" s="345"/>
      <c r="FF287" s="345"/>
      <c r="FG287" s="345"/>
      <c r="FH287" s="345"/>
      <c r="FI287" s="345"/>
      <c r="FJ287" s="345"/>
      <c r="FK287" s="345"/>
      <c r="FL287" s="345"/>
      <c r="FM287" s="345"/>
      <c r="FN287" s="345"/>
      <c r="FO287" s="345"/>
      <c r="FP287" s="345"/>
      <c r="FQ287" s="345"/>
      <c r="FR287" s="345"/>
      <c r="FS287" s="345"/>
      <c r="FT287" s="345"/>
      <c r="FU287" s="345"/>
      <c r="FV287" s="345"/>
      <c r="FW287" s="345"/>
      <c r="FX287" s="345"/>
      <c r="FY287" s="345"/>
      <c r="FZ287" s="345"/>
      <c r="GA287" s="345"/>
      <c r="GB287" s="345"/>
      <c r="GC287" s="345"/>
      <c r="GD287" s="345"/>
      <c r="GE287" s="345"/>
      <c r="GF287" s="345"/>
      <c r="GG287" s="345"/>
      <c r="GH287" s="345"/>
      <c r="GI287" s="345"/>
      <c r="GJ287" s="345"/>
      <c r="GK287" s="345"/>
      <c r="GL287" s="345"/>
      <c r="GM287" s="345"/>
      <c r="GN287" s="345"/>
      <c r="GO287" s="345"/>
      <c r="GP287" s="345"/>
      <c r="GQ287" s="345"/>
      <c r="GR287" s="345"/>
      <c r="GS287" s="345"/>
      <c r="GT287" s="345"/>
      <c r="GU287" s="345"/>
      <c r="GV287" s="345"/>
      <c r="GW287" s="345"/>
      <c r="GX287" s="345"/>
      <c r="GY287" s="345"/>
      <c r="GZ287" s="345"/>
      <c r="HA287" s="345"/>
      <c r="HB287" s="345"/>
      <c r="HC287" s="345"/>
      <c r="HD287" s="345"/>
      <c r="HE287" s="345"/>
      <c r="HF287" s="345"/>
      <c r="HG287" s="345"/>
      <c r="HH287" s="345"/>
      <c r="HI287" s="345"/>
    </row>
    <row r="288" spans="1:217" ht="12" customHeight="1" x14ac:dyDescent="0.25">
      <c r="A288" s="223" t="s">
        <v>85</v>
      </c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6"/>
      <c r="BU288" s="224" t="s">
        <v>133</v>
      </c>
      <c r="BV288" s="224"/>
      <c r="BW288" s="224"/>
      <c r="BX288" s="224"/>
      <c r="BY288" s="224"/>
      <c r="BZ288" s="224"/>
      <c r="CA288" s="224"/>
      <c r="CB288" s="224"/>
      <c r="CC288" s="224"/>
      <c r="CD288" s="224"/>
      <c r="CE288" s="224"/>
      <c r="CF288" s="224"/>
      <c r="CG288" s="224"/>
      <c r="CH288" s="224"/>
      <c r="CI288" s="224"/>
      <c r="CJ288" s="224"/>
      <c r="CK288" s="224"/>
      <c r="CL288" s="224"/>
      <c r="CM288" s="224"/>
      <c r="CN288" s="224"/>
      <c r="CO288" s="224"/>
      <c r="CP288" s="224"/>
      <c r="CQ288" s="224"/>
      <c r="CR288" s="224"/>
      <c r="CS288" s="224"/>
      <c r="CT288" s="224"/>
      <c r="CU288" s="224"/>
      <c r="CV288" s="224"/>
      <c r="CW288" s="224"/>
      <c r="CX288" s="224"/>
      <c r="CY288" s="224"/>
      <c r="CZ288" s="224"/>
      <c r="DA288" s="224"/>
      <c r="DB288" s="224"/>
      <c r="DC288" s="224"/>
      <c r="DD288" s="224"/>
      <c r="DE288" s="224"/>
      <c r="DF288" s="224"/>
      <c r="DG288" s="224"/>
      <c r="DH288" s="224"/>
      <c r="DI288" s="224"/>
      <c r="DJ288" s="224"/>
      <c r="DK288" s="224"/>
      <c r="DL288" s="224"/>
      <c r="DM288" s="224"/>
      <c r="DN288" s="224"/>
      <c r="DO288" s="224"/>
      <c r="DP288" s="224"/>
      <c r="DQ288" s="224"/>
      <c r="DR288" s="224"/>
      <c r="DS288" s="224"/>
      <c r="DT288" s="224"/>
      <c r="DU288" s="224"/>
      <c r="DV288" s="224"/>
      <c r="DW288" s="224"/>
      <c r="DX288" s="224"/>
      <c r="DY288" s="224"/>
      <c r="DZ288" s="224"/>
      <c r="EA288" s="224"/>
      <c r="EB288" s="224"/>
      <c r="EC288" s="224"/>
      <c r="ED288" s="224"/>
      <c r="EE288" s="224"/>
      <c r="EF288" s="224"/>
      <c r="EG288" s="224"/>
      <c r="EH288" s="224"/>
      <c r="EI288" s="224"/>
      <c r="EJ288" s="224"/>
      <c r="EK288" s="224"/>
      <c r="EL288" s="224"/>
      <c r="EM288" s="224"/>
      <c r="EN288" s="224"/>
      <c r="EO288" s="224"/>
      <c r="EP288" s="224"/>
      <c r="EQ288" s="224"/>
      <c r="ER288" s="224"/>
      <c r="ES288" s="224"/>
      <c r="ET288" s="224"/>
      <c r="EU288" s="224"/>
      <c r="EV288" s="224"/>
      <c r="EW288" s="224"/>
      <c r="EX288" s="224"/>
      <c r="EY288" s="224"/>
      <c r="EZ288" s="224"/>
      <c r="FA288" s="224"/>
      <c r="FB288" s="224"/>
      <c r="FC288" s="224"/>
      <c r="FD288" s="224"/>
      <c r="FE288" s="224"/>
      <c r="FF288" s="224"/>
      <c r="FG288" s="224"/>
      <c r="FH288" s="224"/>
      <c r="FI288" s="224"/>
      <c r="FJ288" s="224"/>
      <c r="FK288" s="224"/>
      <c r="FL288" s="224"/>
      <c r="FM288" s="224"/>
      <c r="FN288" s="224"/>
      <c r="FO288" s="224"/>
      <c r="FP288" s="224"/>
      <c r="FQ288" s="224"/>
      <c r="FR288" s="224"/>
      <c r="FS288" s="224"/>
      <c r="FT288" s="224"/>
      <c r="FU288" s="224"/>
      <c r="FV288" s="224"/>
      <c r="FW288" s="224"/>
      <c r="FX288" s="224"/>
      <c r="FY288" s="224"/>
      <c r="FZ288" s="224"/>
      <c r="GA288" s="224"/>
      <c r="GB288" s="224"/>
      <c r="GC288" s="224"/>
      <c r="GD288" s="224"/>
      <c r="GE288" s="224"/>
      <c r="GF288" s="224"/>
      <c r="GG288" s="224"/>
      <c r="GH288" s="224"/>
      <c r="GI288" s="224"/>
      <c r="GJ288" s="224"/>
      <c r="GK288" s="224"/>
      <c r="GL288" s="224"/>
      <c r="GM288" s="224"/>
      <c r="GN288" s="224"/>
      <c r="GO288" s="224"/>
      <c r="GP288" s="224"/>
      <c r="GQ288" s="224"/>
      <c r="GR288" s="224"/>
      <c r="GS288" s="224"/>
      <c r="GT288" s="224"/>
      <c r="GU288" s="224"/>
      <c r="GV288" s="224"/>
      <c r="GW288" s="224"/>
      <c r="GX288" s="224"/>
      <c r="GY288" s="224"/>
      <c r="GZ288" s="224"/>
      <c r="HA288" s="224"/>
      <c r="HB288" s="224"/>
      <c r="HC288" s="224"/>
      <c r="HD288" s="224"/>
      <c r="HE288" s="224"/>
      <c r="HF288" s="224"/>
      <c r="HG288" s="224"/>
      <c r="HH288" s="224"/>
      <c r="HI288" s="224"/>
    </row>
    <row r="289" spans="1:229" ht="12" customHeight="1" x14ac:dyDescent="0.25">
      <c r="A289" s="223" t="s">
        <v>86</v>
      </c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5"/>
      <c r="CN289" s="225"/>
      <c r="CO289" s="225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  <c r="DH289" s="225"/>
      <c r="DI289" s="225"/>
      <c r="DJ289" s="225"/>
      <c r="DK289" s="225"/>
      <c r="DL289" s="225"/>
      <c r="DM289" s="225"/>
      <c r="DN289" s="225"/>
      <c r="DO289" s="225"/>
      <c r="DP289" s="225"/>
      <c r="DQ289" s="225"/>
      <c r="DR289" s="225"/>
      <c r="DS289" s="225"/>
      <c r="DT289" s="225"/>
      <c r="DU289" s="225"/>
      <c r="DV289" s="225"/>
      <c r="DW289" s="225"/>
      <c r="DX289" s="225"/>
      <c r="DY289" s="225"/>
      <c r="DZ289" s="225"/>
      <c r="EA289" s="225"/>
      <c r="EB289" s="225"/>
      <c r="EC289" s="225"/>
      <c r="ED289" s="225"/>
      <c r="EE289" s="225"/>
      <c r="EF289" s="225"/>
      <c r="EG289" s="225"/>
      <c r="EH289" s="225"/>
      <c r="EI289" s="225"/>
      <c r="EJ289" s="225"/>
      <c r="EK289" s="225"/>
      <c r="EL289" s="225"/>
      <c r="EM289" s="225"/>
      <c r="EN289" s="225"/>
      <c r="EO289" s="225"/>
      <c r="EP289" s="225"/>
      <c r="EQ289" s="225"/>
      <c r="ER289" s="225"/>
      <c r="ES289" s="225"/>
      <c r="ET289" s="225"/>
      <c r="EU289" s="225"/>
      <c r="EV289" s="225"/>
      <c r="EW289" s="225"/>
      <c r="EX289" s="225"/>
      <c r="EY289" s="225"/>
      <c r="EZ289" s="225"/>
      <c r="FA289" s="225"/>
      <c r="FB289" s="225"/>
      <c r="FC289" s="225"/>
      <c r="FD289" s="225"/>
      <c r="FE289" s="225"/>
      <c r="FF289" s="225"/>
      <c r="FG289" s="225"/>
      <c r="FH289" s="225"/>
      <c r="FI289" s="225"/>
      <c r="FJ289" s="225"/>
      <c r="FK289" s="225"/>
      <c r="FL289" s="225"/>
      <c r="FM289" s="225"/>
      <c r="FN289" s="225"/>
      <c r="FO289" s="225"/>
      <c r="FP289" s="225"/>
      <c r="FQ289" s="225"/>
      <c r="FR289" s="225"/>
      <c r="FS289" s="225"/>
      <c r="FT289" s="225"/>
      <c r="FU289" s="225"/>
      <c r="FV289" s="225"/>
      <c r="FW289" s="225"/>
      <c r="FX289" s="225"/>
      <c r="FY289" s="225"/>
      <c r="FZ289" s="225"/>
      <c r="GA289" s="225"/>
      <c r="GB289" s="225"/>
      <c r="GC289" s="225"/>
      <c r="GD289" s="225"/>
      <c r="GE289" s="225"/>
      <c r="GF289" s="225"/>
      <c r="GG289" s="225"/>
      <c r="GH289" s="225"/>
      <c r="GI289" s="225"/>
      <c r="GJ289" s="225"/>
      <c r="GK289" s="225"/>
      <c r="GL289" s="225"/>
      <c r="GM289" s="225"/>
      <c r="GN289" s="225"/>
      <c r="GO289" s="225"/>
      <c r="GP289" s="225"/>
      <c r="GQ289" s="225"/>
      <c r="GR289" s="225"/>
      <c r="GS289" s="225"/>
      <c r="GT289" s="225"/>
      <c r="GU289" s="225"/>
      <c r="GV289" s="225"/>
      <c r="GW289" s="225"/>
      <c r="GX289" s="225"/>
      <c r="GY289" s="225"/>
      <c r="GZ289" s="225"/>
      <c r="HA289" s="225"/>
      <c r="HB289" s="225"/>
      <c r="HC289" s="225"/>
      <c r="HD289" s="225"/>
      <c r="HE289" s="225"/>
      <c r="HF289" s="225"/>
      <c r="HG289" s="225"/>
      <c r="HH289" s="225"/>
      <c r="HI289" s="225"/>
    </row>
    <row r="290" spans="1:229" ht="12" customHeight="1" thickBo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T290" s="68">
        <f>EH121+EH122+EH123+EH124+EH125+EH126+EH127+EH128+EH129+EH130+EH132+EH133+EH134+EH135+EH136+EH137+EH138+EH139+EH140+DX234+DX235+DX236+DX237+DX238+DX239+DX240+DX241+DX242+DX243+DX244+DX245+DX246+DX247+DX248+DX249</f>
        <v>21162854.98</v>
      </c>
    </row>
    <row r="291" spans="1:229" ht="24" customHeight="1" thickBot="1" x14ac:dyDescent="0.3">
      <c r="A291" s="226" t="s">
        <v>135</v>
      </c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  <c r="AR291" s="226"/>
      <c r="AS291" s="226"/>
      <c r="AT291" s="226"/>
      <c r="AU291" s="226"/>
      <c r="AV291" s="226"/>
      <c r="AW291" s="226"/>
      <c r="AX291" s="226"/>
      <c r="AY291" s="226"/>
      <c r="AZ291" s="226"/>
      <c r="BA291" s="226"/>
      <c r="BB291" s="226"/>
      <c r="BC291" s="226"/>
      <c r="BD291" s="226"/>
      <c r="BE291" s="226"/>
      <c r="BF291" s="226"/>
      <c r="BG291" s="226"/>
      <c r="BH291" s="226"/>
      <c r="BI291" s="226"/>
      <c r="BJ291" s="226"/>
      <c r="BK291" s="226"/>
      <c r="BL291" s="226"/>
      <c r="BM291" s="226"/>
      <c r="BN291" s="226"/>
      <c r="BO291" s="226"/>
      <c r="BP291" s="226"/>
      <c r="BQ291" s="226"/>
      <c r="BR291" s="226"/>
      <c r="BS291" s="226"/>
      <c r="BT291" s="226"/>
      <c r="BU291" s="226"/>
      <c r="BV291" s="226"/>
      <c r="BW291" s="226"/>
      <c r="BX291" s="226"/>
      <c r="BY291" s="226"/>
      <c r="BZ291" s="226"/>
      <c r="CA291" s="226"/>
      <c r="CB291" s="226"/>
      <c r="CC291" s="226"/>
      <c r="CD291" s="226"/>
      <c r="CE291" s="226"/>
      <c r="CF291" s="226"/>
      <c r="CG291" s="226"/>
      <c r="CH291" s="226"/>
      <c r="CI291" s="226"/>
      <c r="CJ291" s="226"/>
      <c r="CK291" s="226"/>
      <c r="CL291" s="226"/>
      <c r="CM291" s="226"/>
      <c r="CN291" s="226"/>
      <c r="CO291" s="226"/>
      <c r="CP291" s="226"/>
      <c r="CQ291" s="226"/>
      <c r="CR291" s="226"/>
      <c r="CS291" s="226"/>
      <c r="CT291" s="226"/>
      <c r="CU291" s="226"/>
      <c r="CV291" s="226"/>
      <c r="CW291" s="226"/>
      <c r="CX291" s="226"/>
      <c r="CY291" s="226"/>
      <c r="CZ291" s="226"/>
      <c r="DA291" s="226"/>
      <c r="DB291" s="226"/>
      <c r="DC291" s="226"/>
      <c r="DD291" s="226"/>
      <c r="DE291" s="226"/>
      <c r="DF291" s="226"/>
      <c r="DG291" s="226"/>
      <c r="DH291" s="226"/>
      <c r="DI291" s="226"/>
      <c r="DJ291" s="226"/>
      <c r="DK291" s="226"/>
      <c r="DL291" s="226"/>
      <c r="DM291" s="226"/>
      <c r="DN291" s="226"/>
      <c r="DO291" s="226"/>
      <c r="DP291" s="226"/>
      <c r="DQ291" s="226"/>
      <c r="DR291" s="226"/>
      <c r="DS291" s="226"/>
      <c r="DT291" s="226"/>
      <c r="DU291" s="226"/>
      <c r="DV291" s="226"/>
      <c r="DW291" s="226"/>
      <c r="DX291" s="226"/>
      <c r="DY291" s="226"/>
      <c r="DZ291" s="226"/>
      <c r="EA291" s="226"/>
      <c r="EB291" s="226"/>
      <c r="EC291" s="226"/>
      <c r="ED291" s="226"/>
      <c r="EE291" s="226"/>
      <c r="EF291" s="226"/>
      <c r="EG291" s="226"/>
      <c r="EH291" s="226"/>
      <c r="EI291" s="226"/>
      <c r="EJ291" s="226"/>
      <c r="EK291" s="226"/>
      <c r="EL291" s="226"/>
      <c r="EM291" s="226"/>
      <c r="EN291" s="226"/>
      <c r="EO291" s="226"/>
      <c r="EP291" s="226"/>
      <c r="EQ291" s="226"/>
      <c r="ER291" s="226"/>
      <c r="ES291" s="226"/>
      <c r="ET291" s="226"/>
      <c r="EU291" s="226"/>
      <c r="EV291" s="226"/>
      <c r="EW291" s="226"/>
      <c r="EX291" s="226"/>
      <c r="EY291" s="226"/>
      <c r="EZ291" s="226"/>
      <c r="FA291" s="226"/>
      <c r="FB291" s="226"/>
      <c r="FC291" s="226"/>
      <c r="FD291" s="226"/>
      <c r="FE291" s="226"/>
      <c r="FF291" s="226"/>
      <c r="FG291" s="226"/>
      <c r="FH291" s="226"/>
      <c r="FI291" s="226"/>
      <c r="FJ291" s="226"/>
      <c r="FK291" s="226"/>
      <c r="FL291" s="226"/>
      <c r="FM291" s="226"/>
      <c r="FN291" s="226"/>
      <c r="FO291" s="226"/>
      <c r="FP291" s="227"/>
      <c r="FQ291" s="228">
        <f>приложение!S169</f>
        <v>21162854.98</v>
      </c>
      <c r="FR291" s="229"/>
      <c r="FS291" s="229"/>
      <c r="FT291" s="229"/>
      <c r="FU291" s="229"/>
      <c r="FV291" s="229"/>
      <c r="FW291" s="229"/>
      <c r="FX291" s="229"/>
      <c r="FY291" s="229"/>
      <c r="FZ291" s="229"/>
      <c r="GA291" s="229"/>
      <c r="GB291" s="229"/>
      <c r="GC291" s="229"/>
      <c r="GD291" s="229"/>
      <c r="GE291" s="229"/>
      <c r="GF291" s="229"/>
      <c r="GG291" s="229"/>
      <c r="GH291" s="229"/>
      <c r="GI291" s="229"/>
      <c r="GJ291" s="229"/>
      <c r="GK291" s="229"/>
      <c r="GL291" s="230"/>
      <c r="GM291" s="8"/>
      <c r="GN291" s="231" t="s">
        <v>136</v>
      </c>
      <c r="GO291" s="231"/>
      <c r="GP291" s="231"/>
      <c r="GQ291" s="231"/>
      <c r="GR291" s="231"/>
      <c r="GS291" s="231"/>
      <c r="GT291" s="231"/>
      <c r="GU291" s="231"/>
      <c r="GV291" s="231"/>
      <c r="GW291" s="231"/>
      <c r="GX291" s="231"/>
      <c r="GY291" s="231"/>
      <c r="GZ291" s="231"/>
      <c r="HA291" s="231"/>
      <c r="HB291" s="231"/>
      <c r="HC291" s="231"/>
      <c r="HD291" s="231"/>
      <c r="HE291" s="231"/>
      <c r="HF291" s="231"/>
      <c r="HG291" s="231"/>
      <c r="HH291" s="231"/>
      <c r="HI291" s="231"/>
      <c r="HT291" s="67">
        <f>HT290-приложение!O169</f>
        <v>0</v>
      </c>
    </row>
    <row r="292" spans="1:229" ht="12" customHeight="1" x14ac:dyDescent="0.25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  <c r="AP292" s="222"/>
      <c r="AQ292" s="222"/>
      <c r="AR292" s="222"/>
      <c r="AS292" s="222"/>
      <c r="AT292" s="222"/>
      <c r="AU292" s="222"/>
      <c r="AV292" s="222"/>
      <c r="AW292" s="222"/>
      <c r="AX292" s="222"/>
      <c r="AY292" s="222"/>
      <c r="AZ292" s="222"/>
      <c r="BA292" s="222"/>
      <c r="BB292" s="222"/>
      <c r="BC292" s="222"/>
      <c r="BD292" s="222"/>
      <c r="BE292" s="222"/>
      <c r="BF292" s="222"/>
      <c r="BG292" s="222"/>
      <c r="BH292" s="222"/>
      <c r="BI292" s="222"/>
      <c r="BJ292" s="222"/>
      <c r="BK292" s="222"/>
      <c r="BL292" s="222"/>
      <c r="BM292" s="222"/>
      <c r="BN292" s="222"/>
      <c r="BO292" s="222"/>
      <c r="BP292" s="222"/>
      <c r="BQ292" s="222"/>
      <c r="BR292" s="222"/>
      <c r="BS292" s="222"/>
      <c r="BT292" s="222"/>
      <c r="BU292" s="222"/>
      <c r="BV292" s="222"/>
      <c r="BW292" s="222"/>
      <c r="BX292" s="222"/>
      <c r="BY292" s="222"/>
      <c r="BZ292" s="222"/>
      <c r="CA292" s="222"/>
      <c r="CB292" s="222"/>
      <c r="CC292" s="222"/>
      <c r="CD292" s="222"/>
      <c r="CE292" s="222"/>
      <c r="CF292" s="222"/>
      <c r="CG292" s="222"/>
      <c r="CH292" s="222"/>
      <c r="CI292" s="222"/>
      <c r="CJ292" s="222"/>
      <c r="CK292" s="222"/>
      <c r="CL292" s="222"/>
      <c r="CM292" s="222"/>
      <c r="CN292" s="222"/>
      <c r="CO292" s="222"/>
      <c r="CP292" s="222"/>
      <c r="CQ292" s="222"/>
      <c r="CR292" s="222"/>
      <c r="CS292" s="222"/>
      <c r="CT292" s="222"/>
      <c r="CU292" s="222"/>
      <c r="CV292" s="222"/>
      <c r="CW292" s="222"/>
      <c r="CX292" s="222"/>
      <c r="CY292" s="222"/>
      <c r="CZ292" s="222"/>
      <c r="DA292" s="222"/>
      <c r="DB292" s="222"/>
      <c r="DC292" s="222"/>
      <c r="DD292" s="222"/>
      <c r="DE292" s="222"/>
      <c r="DF292" s="222"/>
      <c r="DG292" s="222"/>
      <c r="DH292" s="222"/>
      <c r="DI292" s="222"/>
      <c r="DJ292" s="222"/>
      <c r="DK292" s="222"/>
      <c r="DL292" s="222"/>
      <c r="DM292" s="222"/>
      <c r="DN292" s="222"/>
      <c r="DO292" s="222"/>
      <c r="DP292" s="222"/>
      <c r="DQ292" s="222"/>
      <c r="DR292" s="222"/>
      <c r="DS292" s="222"/>
      <c r="DT292" s="222"/>
      <c r="DU292" s="222"/>
      <c r="DV292" s="222"/>
      <c r="DW292" s="222"/>
      <c r="DX292" s="222"/>
      <c r="DY292" s="222"/>
      <c r="DZ292" s="222"/>
      <c r="EA292" s="222"/>
      <c r="EB292" s="222"/>
      <c r="EC292" s="222"/>
      <c r="ED292" s="222"/>
      <c r="EE292" s="222"/>
      <c r="EF292" s="222"/>
      <c r="EG292" s="222"/>
      <c r="EH292" s="222"/>
      <c r="EI292" s="222"/>
      <c r="EJ292" s="222"/>
      <c r="EK292" s="222"/>
      <c r="EL292" s="222"/>
      <c r="EM292" s="222"/>
      <c r="EN292" s="222"/>
      <c r="EO292" s="222"/>
      <c r="EP292" s="222"/>
      <c r="EQ292" s="222"/>
      <c r="ER292" s="222"/>
      <c r="ES292" s="222"/>
      <c r="ET292" s="222"/>
      <c r="EU292" s="222"/>
      <c r="EV292" s="222"/>
      <c r="EW292" s="222"/>
      <c r="EX292" s="222"/>
      <c r="EY292" s="222"/>
      <c r="EZ292" s="222"/>
      <c r="FA292" s="222"/>
      <c r="FB292" s="222"/>
      <c r="FC292" s="222"/>
      <c r="FD292" s="222"/>
      <c r="FE292" s="222"/>
      <c r="FF292" s="222"/>
      <c r="FG292" s="222"/>
      <c r="FH292" s="222"/>
      <c r="FI292" s="222"/>
      <c r="FJ292" s="222"/>
      <c r="FK292" s="222"/>
      <c r="FL292" s="222"/>
      <c r="FM292" s="222"/>
      <c r="FN292" s="222"/>
      <c r="FO292" s="222"/>
      <c r="FP292" s="222"/>
      <c r="FQ292" s="222"/>
      <c r="FR292" s="222"/>
      <c r="FS292" s="222"/>
      <c r="FT292" s="222"/>
      <c r="FU292" s="222"/>
      <c r="FV292" s="222"/>
      <c r="FW292" s="222"/>
      <c r="FX292" s="222"/>
      <c r="FY292" s="222"/>
      <c r="FZ292" s="222"/>
      <c r="GA292" s="222"/>
      <c r="GB292" s="222"/>
      <c r="GC292" s="222"/>
      <c r="GD292" s="222"/>
      <c r="GE292" s="222"/>
      <c r="GF292" s="222"/>
      <c r="GG292" s="222"/>
      <c r="GH292" s="222"/>
      <c r="GI292" s="222"/>
      <c r="GJ292" s="222"/>
      <c r="GK292" s="222"/>
      <c r="GL292" s="222"/>
      <c r="GM292" s="222"/>
      <c r="GN292" s="222"/>
      <c r="GO292" s="222"/>
      <c r="GP292" s="222"/>
      <c r="GQ292" s="222"/>
      <c r="GR292" s="222"/>
      <c r="GS292" s="222"/>
      <c r="GT292" s="222"/>
      <c r="GU292" s="222"/>
      <c r="GV292" s="222"/>
      <c r="GW292" s="222"/>
      <c r="GX292" s="222"/>
      <c r="GY292" s="222"/>
      <c r="GZ292" s="222"/>
      <c r="HA292" s="222"/>
      <c r="HB292" s="222"/>
      <c r="HC292" s="222"/>
      <c r="HD292" s="222"/>
      <c r="HE292" s="222"/>
      <c r="HF292" s="222"/>
      <c r="HG292" s="222"/>
      <c r="HH292" s="222"/>
      <c r="HI292" s="222"/>
    </row>
    <row r="293" spans="1:229" ht="20.25" customHeight="1" x14ac:dyDescent="0.25">
      <c r="A293" s="221" t="s">
        <v>137</v>
      </c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1"/>
      <c r="AV293" s="221"/>
      <c r="AW293" s="221"/>
      <c r="AX293" s="221"/>
      <c r="AY293" s="221"/>
      <c r="AZ293" s="221"/>
      <c r="BA293" s="221"/>
      <c r="BB293" s="221"/>
      <c r="BC293" s="221"/>
      <c r="BD293" s="221"/>
      <c r="BE293" s="221"/>
      <c r="BF293" s="221"/>
      <c r="BG293" s="221"/>
      <c r="BH293" s="221"/>
      <c r="BI293" s="221"/>
      <c r="BJ293" s="221"/>
      <c r="BK293" s="221"/>
      <c r="BL293" s="221"/>
      <c r="BM293" s="221"/>
      <c r="BN293" s="221"/>
      <c r="BO293" s="221"/>
      <c r="BP293" s="221"/>
      <c r="BQ293" s="221"/>
      <c r="BR293" s="221"/>
      <c r="BS293" s="221"/>
      <c r="BT293" s="221"/>
      <c r="BU293" s="221"/>
      <c r="BV293" s="221"/>
      <c r="BW293" s="221"/>
      <c r="BX293" s="221"/>
      <c r="BY293" s="221"/>
      <c r="BZ293" s="221"/>
      <c r="CA293" s="221"/>
      <c r="CB293" s="221"/>
      <c r="CC293" s="221"/>
      <c r="CD293" s="221"/>
      <c r="CE293" s="221"/>
      <c r="CF293" s="221"/>
      <c r="CG293" s="221"/>
      <c r="CH293" s="221"/>
      <c r="CI293" s="221"/>
      <c r="CJ293" s="221"/>
      <c r="CK293" s="221"/>
      <c r="CL293" s="221"/>
      <c r="CM293" s="221"/>
      <c r="CN293" s="221"/>
      <c r="CO293" s="221"/>
      <c r="CP293" s="221"/>
      <c r="CQ293" s="221"/>
      <c r="CR293" s="221"/>
      <c r="CS293" s="221"/>
      <c r="CT293" s="221"/>
      <c r="CU293" s="221"/>
      <c r="CV293" s="221"/>
      <c r="CW293" s="221"/>
      <c r="CX293" s="221"/>
      <c r="CY293" s="221"/>
      <c r="CZ293" s="221"/>
      <c r="DA293" s="221"/>
      <c r="DB293" s="221"/>
      <c r="DC293" s="221"/>
      <c r="DD293" s="221"/>
      <c r="DE293" s="221"/>
      <c r="DF293" s="221"/>
      <c r="DG293" s="221"/>
      <c r="DH293" s="221"/>
      <c r="DI293" s="221"/>
      <c r="DJ293" s="221"/>
      <c r="DK293" s="221"/>
      <c r="DL293" s="221"/>
      <c r="DM293" s="221"/>
      <c r="DN293" s="221"/>
      <c r="DO293" s="221"/>
      <c r="DP293" s="221"/>
      <c r="DQ293" s="221"/>
      <c r="DR293" s="221"/>
      <c r="DS293" s="221"/>
      <c r="DT293" s="221"/>
      <c r="DU293" s="221"/>
      <c r="DV293" s="221"/>
      <c r="DW293" s="221"/>
      <c r="DX293" s="221"/>
      <c r="DY293" s="221"/>
      <c r="DZ293" s="221"/>
      <c r="EA293" s="221"/>
      <c r="EB293" s="221"/>
      <c r="EC293" s="221"/>
      <c r="ED293" s="221"/>
      <c r="EE293" s="221"/>
      <c r="EF293" s="221"/>
      <c r="EG293" s="221"/>
      <c r="EH293" s="221"/>
      <c r="EI293" s="221"/>
      <c r="EJ293" s="221"/>
      <c r="EK293" s="221"/>
      <c r="EL293" s="221"/>
      <c r="EM293" s="221"/>
      <c r="EN293" s="221"/>
      <c r="EO293" s="221"/>
      <c r="EP293" s="221"/>
      <c r="EQ293" s="221"/>
      <c r="ER293" s="221"/>
      <c r="ES293" s="221"/>
      <c r="ET293" s="221"/>
      <c r="EU293" s="221"/>
      <c r="EV293" s="221"/>
      <c r="EW293" s="221"/>
      <c r="EX293" s="221"/>
      <c r="EY293" s="221"/>
      <c r="EZ293" s="221"/>
      <c r="FA293" s="221"/>
      <c r="FB293" s="221"/>
      <c r="FC293" s="221"/>
      <c r="FD293" s="221"/>
      <c r="FE293" s="221"/>
      <c r="FF293" s="221"/>
      <c r="FG293" s="221"/>
      <c r="FH293" s="221"/>
      <c r="FI293" s="221"/>
      <c r="FJ293" s="221"/>
      <c r="FK293" s="221"/>
      <c r="FL293" s="221"/>
      <c r="FM293" s="221"/>
      <c r="FN293" s="221"/>
      <c r="FO293" s="221"/>
      <c r="FP293" s="221"/>
      <c r="FQ293" s="221"/>
      <c r="FR293" s="221"/>
      <c r="FS293" s="221"/>
      <c r="FT293" s="221"/>
      <c r="FU293" s="221"/>
      <c r="FV293" s="221"/>
      <c r="FW293" s="221"/>
      <c r="FX293" s="221"/>
      <c r="FY293" s="221"/>
      <c r="FZ293" s="221"/>
      <c r="GA293" s="221"/>
      <c r="GB293" s="221"/>
      <c r="GC293" s="221"/>
      <c r="GD293" s="221"/>
      <c r="GE293" s="221"/>
      <c r="GF293" s="221"/>
      <c r="GG293" s="221"/>
      <c r="GH293" s="221"/>
      <c r="GI293" s="221"/>
      <c r="GJ293" s="221"/>
      <c r="GK293" s="221"/>
      <c r="GL293" s="221"/>
      <c r="GM293" s="221"/>
      <c r="GN293" s="221"/>
      <c r="GO293" s="221"/>
      <c r="GP293" s="221"/>
      <c r="GQ293" s="221"/>
      <c r="GR293" s="221"/>
      <c r="GS293" s="221"/>
      <c r="GT293" s="221"/>
      <c r="GU293" s="221"/>
      <c r="GV293" s="221"/>
      <c r="GW293" s="221"/>
      <c r="GX293" s="221"/>
      <c r="GY293" s="221"/>
      <c r="GZ293" s="221"/>
      <c r="HA293" s="221"/>
      <c r="HB293" s="221"/>
      <c r="HC293" s="221"/>
      <c r="HD293" s="221"/>
      <c r="HE293" s="221"/>
      <c r="HF293" s="221"/>
      <c r="HG293" s="221"/>
      <c r="HH293" s="221"/>
      <c r="HI293" s="221"/>
    </row>
    <row r="303" spans="1:229" ht="12" customHeight="1" x14ac:dyDescent="0.25">
      <c r="HT303" s="113" t="s">
        <v>256</v>
      </c>
      <c r="HU303" s="114">
        <f>SUM(EH121:ET140)</f>
        <v>6977534.5333370185</v>
      </c>
    </row>
    <row r="304" spans="1:229" ht="12" customHeight="1" x14ac:dyDescent="0.25">
      <c r="HT304" s="113" t="s">
        <v>257</v>
      </c>
      <c r="HU304" s="114">
        <f>SUM(DX234:EK249)</f>
        <v>14185320.446662981</v>
      </c>
    </row>
  </sheetData>
  <autoFilter ref="A175:HG2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</autoFilter>
  <mergeCells count="1824">
    <mergeCell ref="A240:V240"/>
    <mergeCell ref="W240:AH240"/>
    <mergeCell ref="AI240:AT240"/>
    <mergeCell ref="AU240:BF240"/>
    <mergeCell ref="BG240:BR240"/>
    <mergeCell ref="A246:V246"/>
    <mergeCell ref="BS246:CC246"/>
    <mergeCell ref="CD246:CM246"/>
    <mergeCell ref="CN246:CS246"/>
    <mergeCell ref="CT246:DC246"/>
    <mergeCell ref="DD246:DM246"/>
    <mergeCell ref="DN246:DW246"/>
    <mergeCell ref="DX246:EK246"/>
    <mergeCell ref="EL246:EZ246"/>
    <mergeCell ref="FA246:FN246"/>
    <mergeCell ref="FO246:GC246"/>
    <mergeCell ref="GD246:GP246"/>
    <mergeCell ref="AI243:AT243"/>
    <mergeCell ref="AU243:BF243"/>
    <mergeCell ref="BG243:BR243"/>
    <mergeCell ref="BS243:CC243"/>
    <mergeCell ref="CD243:CM243"/>
    <mergeCell ref="CN243:CS243"/>
    <mergeCell ref="CT243:DC243"/>
    <mergeCell ref="DD243:DM243"/>
    <mergeCell ref="DN243:DW243"/>
    <mergeCell ref="DX243:EK243"/>
    <mergeCell ref="EL243:EZ243"/>
    <mergeCell ref="FA243:FN243"/>
    <mergeCell ref="FO243:GC243"/>
    <mergeCell ref="GD243:GP243"/>
    <mergeCell ref="A244:V244"/>
    <mergeCell ref="A241:V241"/>
    <mergeCell ref="W241:AH241"/>
    <mergeCell ref="AI241:AT241"/>
    <mergeCell ref="AU241:BF241"/>
    <mergeCell ref="BG241:BR241"/>
    <mergeCell ref="BS241:CC241"/>
    <mergeCell ref="CD241:CM241"/>
    <mergeCell ref="CN241:CS241"/>
    <mergeCell ref="CT241:DC241"/>
    <mergeCell ref="DD241:DM241"/>
    <mergeCell ref="DN241:DW241"/>
    <mergeCell ref="DX241:EK241"/>
    <mergeCell ref="EL241:EZ241"/>
    <mergeCell ref="FA241:FN241"/>
    <mergeCell ref="FO241:GC241"/>
    <mergeCell ref="GD241:GP241"/>
    <mergeCell ref="GQ241:HD241"/>
    <mergeCell ref="AU238:BF238"/>
    <mergeCell ref="BG238:BR238"/>
    <mergeCell ref="BS238:CC238"/>
    <mergeCell ref="CD238:CM238"/>
    <mergeCell ref="CN238:CS238"/>
    <mergeCell ref="CT238:DC238"/>
    <mergeCell ref="DD238:DM238"/>
    <mergeCell ref="DN238:DW238"/>
    <mergeCell ref="DX238:EK238"/>
    <mergeCell ref="EL238:EZ238"/>
    <mergeCell ref="FA238:FN238"/>
    <mergeCell ref="FO238:GC238"/>
    <mergeCell ref="GD238:GP238"/>
    <mergeCell ref="GQ238:HD238"/>
    <mergeCell ref="CT244:DC244"/>
    <mergeCell ref="DD244:DM244"/>
    <mergeCell ref="DN244:DW244"/>
    <mergeCell ref="DX244:EK244"/>
    <mergeCell ref="EL244:EZ244"/>
    <mergeCell ref="FA244:FN244"/>
    <mergeCell ref="FO244:GC244"/>
    <mergeCell ref="GD244:GP244"/>
    <mergeCell ref="GQ244:HD244"/>
    <mergeCell ref="GQ240:HD240"/>
    <mergeCell ref="GQ243:HD243"/>
    <mergeCell ref="BS244:CC244"/>
    <mergeCell ref="CD244:CM244"/>
    <mergeCell ref="CN244:CS244"/>
    <mergeCell ref="BS240:CC240"/>
    <mergeCell ref="CD240:CM240"/>
    <mergeCell ref="CN240:CS240"/>
    <mergeCell ref="GD239:GP239"/>
    <mergeCell ref="GD236:GP236"/>
    <mergeCell ref="GQ236:HD236"/>
    <mergeCell ref="A237:V237"/>
    <mergeCell ref="W237:AH237"/>
    <mergeCell ref="AI237:AT237"/>
    <mergeCell ref="AU237:BF237"/>
    <mergeCell ref="BG237:BR237"/>
    <mergeCell ref="BS237:CC237"/>
    <mergeCell ref="CD237:CM237"/>
    <mergeCell ref="CN237:CS237"/>
    <mergeCell ref="CT237:DC237"/>
    <mergeCell ref="DD237:DM237"/>
    <mergeCell ref="DN237:DW237"/>
    <mergeCell ref="DX237:EK237"/>
    <mergeCell ref="EL237:EZ237"/>
    <mergeCell ref="FA237:FN237"/>
    <mergeCell ref="FO237:GC237"/>
    <mergeCell ref="GD237:GP237"/>
    <mergeCell ref="GQ237:HD237"/>
    <mergeCell ref="GD234:GP234"/>
    <mergeCell ref="GQ234:HD234"/>
    <mergeCell ref="A235:V235"/>
    <mergeCell ref="W235:AH235"/>
    <mergeCell ref="AI235:AT235"/>
    <mergeCell ref="AU235:BF235"/>
    <mergeCell ref="BG235:BR235"/>
    <mergeCell ref="BS235:CC235"/>
    <mergeCell ref="CD235:CM235"/>
    <mergeCell ref="CN235:CS235"/>
    <mergeCell ref="CT235:DC235"/>
    <mergeCell ref="DD235:DM235"/>
    <mergeCell ref="DN235:DW235"/>
    <mergeCell ref="DX235:EK235"/>
    <mergeCell ref="EL235:EZ235"/>
    <mergeCell ref="FA235:FN235"/>
    <mergeCell ref="FO235:GC235"/>
    <mergeCell ref="GD235:GP235"/>
    <mergeCell ref="GQ235:HD235"/>
    <mergeCell ref="A212:Y214"/>
    <mergeCell ref="Z212:AN214"/>
    <mergeCell ref="AO212:BC214"/>
    <mergeCell ref="BD212:BR214"/>
    <mergeCell ref="BS212:CG214"/>
    <mergeCell ref="CH212:FB212"/>
    <mergeCell ref="FC212:FM212"/>
    <mergeCell ref="FN212:FT212"/>
    <mergeCell ref="FU212:GG212"/>
    <mergeCell ref="GH212:GT212"/>
    <mergeCell ref="GU212:HG212"/>
    <mergeCell ref="CH213:FA213"/>
    <mergeCell ref="FC213:FM213"/>
    <mergeCell ref="FN213:FT213"/>
    <mergeCell ref="FU213:GG213"/>
    <mergeCell ref="GH213:GT213"/>
    <mergeCell ref="GU213:HG213"/>
    <mergeCell ref="CH214:FB214"/>
    <mergeCell ref="FC214:FM214"/>
    <mergeCell ref="FN214:FT214"/>
    <mergeCell ref="FU214:GG214"/>
    <mergeCell ref="GH214:GT214"/>
    <mergeCell ref="GU214:HG214"/>
    <mergeCell ref="CH205:FB205"/>
    <mergeCell ref="FC205:FM205"/>
    <mergeCell ref="FN205:FT205"/>
    <mergeCell ref="FU205:GG205"/>
    <mergeCell ref="GH205:GT205"/>
    <mergeCell ref="GU205:HG205"/>
    <mergeCell ref="A206:Y208"/>
    <mergeCell ref="Z206:AN208"/>
    <mergeCell ref="AO206:BC208"/>
    <mergeCell ref="BD206:BR208"/>
    <mergeCell ref="BS206:CG208"/>
    <mergeCell ref="CH206:FB206"/>
    <mergeCell ref="FC206:FM206"/>
    <mergeCell ref="FN206:FT206"/>
    <mergeCell ref="FU206:GG206"/>
    <mergeCell ref="GH206:GT206"/>
    <mergeCell ref="GU206:HG206"/>
    <mergeCell ref="CH207:FA207"/>
    <mergeCell ref="FC207:FM207"/>
    <mergeCell ref="FN207:FT207"/>
    <mergeCell ref="FU207:GG207"/>
    <mergeCell ref="GH207:GT207"/>
    <mergeCell ref="GU207:HG207"/>
    <mergeCell ref="CH208:FB208"/>
    <mergeCell ref="FC208:FM208"/>
    <mergeCell ref="FN208:FT208"/>
    <mergeCell ref="FU208:GG208"/>
    <mergeCell ref="GH208:GT208"/>
    <mergeCell ref="GU208:HG208"/>
    <mergeCell ref="FU197:GG197"/>
    <mergeCell ref="GH197:GT197"/>
    <mergeCell ref="GU197:HG197"/>
    <mergeCell ref="CH198:FA198"/>
    <mergeCell ref="FC198:FM198"/>
    <mergeCell ref="FN198:FT198"/>
    <mergeCell ref="FU198:GG198"/>
    <mergeCell ref="GH198:GT198"/>
    <mergeCell ref="GU198:HG198"/>
    <mergeCell ref="CH199:FB199"/>
    <mergeCell ref="FC199:FM199"/>
    <mergeCell ref="FN199:FT199"/>
    <mergeCell ref="FU199:GG199"/>
    <mergeCell ref="GH199:GT199"/>
    <mergeCell ref="GU199:HG199"/>
    <mergeCell ref="A203:Y205"/>
    <mergeCell ref="Z203:AN205"/>
    <mergeCell ref="AO203:BC205"/>
    <mergeCell ref="BD203:BR205"/>
    <mergeCell ref="BS203:CG205"/>
    <mergeCell ref="CH203:FB203"/>
    <mergeCell ref="FC203:FM203"/>
    <mergeCell ref="FN203:FT203"/>
    <mergeCell ref="FU203:GG203"/>
    <mergeCell ref="GH203:GT203"/>
    <mergeCell ref="GU203:HG203"/>
    <mergeCell ref="CH204:FA204"/>
    <mergeCell ref="FC204:FM204"/>
    <mergeCell ref="FN204:FT204"/>
    <mergeCell ref="FU204:GG204"/>
    <mergeCell ref="GH204:GT204"/>
    <mergeCell ref="GU204:HG204"/>
    <mergeCell ref="FU186:GG186"/>
    <mergeCell ref="GH186:GT186"/>
    <mergeCell ref="GU186:HG186"/>
    <mergeCell ref="CH187:FB187"/>
    <mergeCell ref="FC187:FM187"/>
    <mergeCell ref="FN187:FT187"/>
    <mergeCell ref="FU187:GG187"/>
    <mergeCell ref="GH187:GT187"/>
    <mergeCell ref="GU187:HG187"/>
    <mergeCell ref="A194:Y196"/>
    <mergeCell ref="Z194:AN196"/>
    <mergeCell ref="AO194:BC196"/>
    <mergeCell ref="BD194:BR196"/>
    <mergeCell ref="BS194:CG196"/>
    <mergeCell ref="CH194:FB194"/>
    <mergeCell ref="FC194:FM194"/>
    <mergeCell ref="FN194:FT194"/>
    <mergeCell ref="FU194:GG194"/>
    <mergeCell ref="GH194:GT194"/>
    <mergeCell ref="GU194:HG194"/>
    <mergeCell ref="CH195:FA195"/>
    <mergeCell ref="FC195:FM195"/>
    <mergeCell ref="FN195:FT195"/>
    <mergeCell ref="FU195:GG195"/>
    <mergeCell ref="GH195:GT195"/>
    <mergeCell ref="GU195:HG195"/>
    <mergeCell ref="CH196:FB196"/>
    <mergeCell ref="FC196:FM196"/>
    <mergeCell ref="FN196:FT196"/>
    <mergeCell ref="FU196:GG196"/>
    <mergeCell ref="GH196:GT196"/>
    <mergeCell ref="GU196:HG196"/>
    <mergeCell ref="A182:Y184"/>
    <mergeCell ref="Z182:AN184"/>
    <mergeCell ref="AO182:BC184"/>
    <mergeCell ref="BD182:BR184"/>
    <mergeCell ref="BS182:CG184"/>
    <mergeCell ref="CH182:FB182"/>
    <mergeCell ref="FC182:FM182"/>
    <mergeCell ref="FN182:FT182"/>
    <mergeCell ref="FU182:GG182"/>
    <mergeCell ref="GH182:GT182"/>
    <mergeCell ref="GU182:HG182"/>
    <mergeCell ref="CH183:FA183"/>
    <mergeCell ref="FC183:FM183"/>
    <mergeCell ref="FN183:FT183"/>
    <mergeCell ref="FU183:GG183"/>
    <mergeCell ref="GH183:GT183"/>
    <mergeCell ref="GU183:HG183"/>
    <mergeCell ref="CH184:FB184"/>
    <mergeCell ref="FC184:FM184"/>
    <mergeCell ref="FN184:FT184"/>
    <mergeCell ref="FU184:GG184"/>
    <mergeCell ref="GH184:GT184"/>
    <mergeCell ref="GU184:HG184"/>
    <mergeCell ref="A179:Y181"/>
    <mergeCell ref="Z179:AN181"/>
    <mergeCell ref="AO179:BC181"/>
    <mergeCell ref="BD179:BR181"/>
    <mergeCell ref="BS179:CG181"/>
    <mergeCell ref="CH179:FB179"/>
    <mergeCell ref="FC179:FM179"/>
    <mergeCell ref="FN179:FT179"/>
    <mergeCell ref="FU179:GG179"/>
    <mergeCell ref="GH179:GT179"/>
    <mergeCell ref="GU179:HG179"/>
    <mergeCell ref="CH180:FA180"/>
    <mergeCell ref="FC180:FM180"/>
    <mergeCell ref="FN180:FT180"/>
    <mergeCell ref="FU180:GG180"/>
    <mergeCell ref="GH180:GT180"/>
    <mergeCell ref="GU180:HG180"/>
    <mergeCell ref="CH181:FB181"/>
    <mergeCell ref="FC181:FM181"/>
    <mergeCell ref="FN181:FT181"/>
    <mergeCell ref="FU181:GG181"/>
    <mergeCell ref="GH181:GT181"/>
    <mergeCell ref="GU181:HG181"/>
    <mergeCell ref="AO176:BC178"/>
    <mergeCell ref="BD176:BR178"/>
    <mergeCell ref="BS176:CG178"/>
    <mergeCell ref="CH176:FB176"/>
    <mergeCell ref="FC176:FM176"/>
    <mergeCell ref="FN176:FT176"/>
    <mergeCell ref="FU176:GG176"/>
    <mergeCell ref="GH176:GT176"/>
    <mergeCell ref="GU176:HG176"/>
    <mergeCell ref="CH177:FA177"/>
    <mergeCell ref="FC177:FM177"/>
    <mergeCell ref="FN177:FT177"/>
    <mergeCell ref="FU177:GG177"/>
    <mergeCell ref="GH177:GT177"/>
    <mergeCell ref="GU177:HG177"/>
    <mergeCell ref="CH178:FB178"/>
    <mergeCell ref="FC178:FM178"/>
    <mergeCell ref="FN178:FT178"/>
    <mergeCell ref="FU178:GG178"/>
    <mergeCell ref="GH178:GT178"/>
    <mergeCell ref="GU178:HG178"/>
    <mergeCell ref="GS136:HD136"/>
    <mergeCell ref="A137:T137"/>
    <mergeCell ref="U137:AF137"/>
    <mergeCell ref="AG137:AR137"/>
    <mergeCell ref="AS137:BD137"/>
    <mergeCell ref="BE137:BP137"/>
    <mergeCell ref="BQ137:CB137"/>
    <mergeCell ref="CC137:CM137"/>
    <mergeCell ref="CN137:CW137"/>
    <mergeCell ref="CX137:DC137"/>
    <mergeCell ref="DD137:DM137"/>
    <mergeCell ref="DN137:DW137"/>
    <mergeCell ref="DX137:EG137"/>
    <mergeCell ref="EH137:ET137"/>
    <mergeCell ref="EU137:FF137"/>
    <mergeCell ref="FG137:FS137"/>
    <mergeCell ref="FT137:GF137"/>
    <mergeCell ref="GG137:GR137"/>
    <mergeCell ref="GS137:HD137"/>
    <mergeCell ref="A136:T136"/>
    <mergeCell ref="U136:AF136"/>
    <mergeCell ref="AG136:AR136"/>
    <mergeCell ref="AS136:BD136"/>
    <mergeCell ref="BE136:BP136"/>
    <mergeCell ref="BQ136:CB136"/>
    <mergeCell ref="CC136:CM136"/>
    <mergeCell ref="CN136:CW136"/>
    <mergeCell ref="CX136:DC136"/>
    <mergeCell ref="DD136:DM136"/>
    <mergeCell ref="DN136:DW136"/>
    <mergeCell ref="DX136:EG136"/>
    <mergeCell ref="EH136:ET136"/>
    <mergeCell ref="EU136:FF136"/>
    <mergeCell ref="FG136:FS136"/>
    <mergeCell ref="FT136:GF136"/>
    <mergeCell ref="GG136:GR136"/>
    <mergeCell ref="EU132:FF132"/>
    <mergeCell ref="FG132:FS132"/>
    <mergeCell ref="FT132:GF132"/>
    <mergeCell ref="GS132:HD132"/>
    <mergeCell ref="BQ133:CB133"/>
    <mergeCell ref="CC133:CM133"/>
    <mergeCell ref="CN133:CW133"/>
    <mergeCell ref="CX133:DC133"/>
    <mergeCell ref="DD133:DM133"/>
    <mergeCell ref="DN133:DW133"/>
    <mergeCell ref="DX133:EG133"/>
    <mergeCell ref="EH133:ET133"/>
    <mergeCell ref="EU133:FF133"/>
    <mergeCell ref="FG133:FS133"/>
    <mergeCell ref="FT133:GF133"/>
    <mergeCell ref="GS133:HD133"/>
    <mergeCell ref="BQ135:CB135"/>
    <mergeCell ref="CC135:CM135"/>
    <mergeCell ref="CN135:CW135"/>
    <mergeCell ref="CX135:DC135"/>
    <mergeCell ref="DD135:DM135"/>
    <mergeCell ref="DN135:DW135"/>
    <mergeCell ref="DX135:EG135"/>
    <mergeCell ref="EH135:ET135"/>
    <mergeCell ref="EU135:FF135"/>
    <mergeCell ref="FG135:FS135"/>
    <mergeCell ref="FT135:GF135"/>
    <mergeCell ref="GS135:HD135"/>
    <mergeCell ref="A129:T129"/>
    <mergeCell ref="BQ129:CB129"/>
    <mergeCell ref="CC129:CM129"/>
    <mergeCell ref="CN129:CW129"/>
    <mergeCell ref="CX129:DC129"/>
    <mergeCell ref="DD129:DM129"/>
    <mergeCell ref="DN129:DW129"/>
    <mergeCell ref="DX129:EG129"/>
    <mergeCell ref="EH129:ET129"/>
    <mergeCell ref="EU129:FF129"/>
    <mergeCell ref="FG129:FS129"/>
    <mergeCell ref="FT129:GF129"/>
    <mergeCell ref="GG129:GR129"/>
    <mergeCell ref="GS129:HD129"/>
    <mergeCell ref="A130:T130"/>
    <mergeCell ref="BQ130:CB130"/>
    <mergeCell ref="CC130:CM130"/>
    <mergeCell ref="CN130:CW130"/>
    <mergeCell ref="CX130:DC130"/>
    <mergeCell ref="DD130:DM130"/>
    <mergeCell ref="DN130:DW130"/>
    <mergeCell ref="DX130:EG130"/>
    <mergeCell ref="EH130:ET130"/>
    <mergeCell ref="EU130:FF130"/>
    <mergeCell ref="FG130:FS130"/>
    <mergeCell ref="FT130:GF130"/>
    <mergeCell ref="GG130:GR130"/>
    <mergeCell ref="GS130:HD130"/>
    <mergeCell ref="GS126:HD126"/>
    <mergeCell ref="A127:T127"/>
    <mergeCell ref="U127:AF127"/>
    <mergeCell ref="AG127:AR127"/>
    <mergeCell ref="AS127:BD127"/>
    <mergeCell ref="BE127:BP127"/>
    <mergeCell ref="BQ127:CB127"/>
    <mergeCell ref="CC127:CM127"/>
    <mergeCell ref="CN127:CW127"/>
    <mergeCell ref="CX127:DC127"/>
    <mergeCell ref="DD127:DM127"/>
    <mergeCell ref="DN127:DW127"/>
    <mergeCell ref="DX127:EG127"/>
    <mergeCell ref="EH127:ET127"/>
    <mergeCell ref="EU127:FF127"/>
    <mergeCell ref="FG127:FS127"/>
    <mergeCell ref="FT127:GF127"/>
    <mergeCell ref="GG127:GR127"/>
    <mergeCell ref="GS127:HD127"/>
    <mergeCell ref="A126:T126"/>
    <mergeCell ref="U126:AF126"/>
    <mergeCell ref="AG126:AR126"/>
    <mergeCell ref="AS126:BD126"/>
    <mergeCell ref="BE126:BP126"/>
    <mergeCell ref="BQ126:CB126"/>
    <mergeCell ref="CC126:CM126"/>
    <mergeCell ref="CN126:CW126"/>
    <mergeCell ref="CX126:DC126"/>
    <mergeCell ref="DD126:DM126"/>
    <mergeCell ref="DN126:DW126"/>
    <mergeCell ref="DX126:EG126"/>
    <mergeCell ref="EH126:ET126"/>
    <mergeCell ref="EU126:FF126"/>
    <mergeCell ref="FG126:FS126"/>
    <mergeCell ref="FT126:GF126"/>
    <mergeCell ref="GG126:GR126"/>
    <mergeCell ref="GS124:HD124"/>
    <mergeCell ref="A125:T125"/>
    <mergeCell ref="U125:AF125"/>
    <mergeCell ref="AG125:AR125"/>
    <mergeCell ref="AS125:BD125"/>
    <mergeCell ref="BE125:BP125"/>
    <mergeCell ref="BQ125:CB125"/>
    <mergeCell ref="CC125:CM125"/>
    <mergeCell ref="CN125:CW125"/>
    <mergeCell ref="CX125:DC125"/>
    <mergeCell ref="DD125:DM125"/>
    <mergeCell ref="DN125:DW125"/>
    <mergeCell ref="DX125:EG125"/>
    <mergeCell ref="EH125:ET125"/>
    <mergeCell ref="EU125:FF125"/>
    <mergeCell ref="FG125:FS125"/>
    <mergeCell ref="FT125:GF125"/>
    <mergeCell ref="GG125:GR125"/>
    <mergeCell ref="GS125:HD125"/>
    <mergeCell ref="A124:T124"/>
    <mergeCell ref="U124:AF124"/>
    <mergeCell ref="AG124:AR124"/>
    <mergeCell ref="AS124:BD124"/>
    <mergeCell ref="BE124:BP124"/>
    <mergeCell ref="BQ124:CB124"/>
    <mergeCell ref="CC124:CM124"/>
    <mergeCell ref="CN124:CW124"/>
    <mergeCell ref="CX124:DC124"/>
    <mergeCell ref="DD124:DM124"/>
    <mergeCell ref="DN124:DW124"/>
    <mergeCell ref="DX124:EG124"/>
    <mergeCell ref="EH124:ET124"/>
    <mergeCell ref="EU124:FF124"/>
    <mergeCell ref="FG124:FS124"/>
    <mergeCell ref="FT124:GF124"/>
    <mergeCell ref="GG124:GR124"/>
    <mergeCell ref="GS122:HD122"/>
    <mergeCell ref="A123:T123"/>
    <mergeCell ref="U123:AF123"/>
    <mergeCell ref="AG123:AR123"/>
    <mergeCell ref="AS123:BD123"/>
    <mergeCell ref="BE123:BP123"/>
    <mergeCell ref="BQ123:CB123"/>
    <mergeCell ref="CC123:CM123"/>
    <mergeCell ref="CN123:CW123"/>
    <mergeCell ref="CX123:DC123"/>
    <mergeCell ref="DD123:DM123"/>
    <mergeCell ref="DN123:DW123"/>
    <mergeCell ref="DX123:EG123"/>
    <mergeCell ref="EH123:ET123"/>
    <mergeCell ref="EU123:FF123"/>
    <mergeCell ref="FG123:FS123"/>
    <mergeCell ref="FT123:GF123"/>
    <mergeCell ref="GG123:GR123"/>
    <mergeCell ref="GS123:HD123"/>
    <mergeCell ref="A122:T122"/>
    <mergeCell ref="U122:AF122"/>
    <mergeCell ref="AG122:AR122"/>
    <mergeCell ref="AS122:BD122"/>
    <mergeCell ref="BE122:BP122"/>
    <mergeCell ref="A99:Y101"/>
    <mergeCell ref="Z99:AL101"/>
    <mergeCell ref="AM99:AY101"/>
    <mergeCell ref="AZ99:BL101"/>
    <mergeCell ref="BM99:CA101"/>
    <mergeCell ref="CB99:CQ101"/>
    <mergeCell ref="CR99:FF99"/>
    <mergeCell ref="FG99:FQ99"/>
    <mergeCell ref="FR99:FX99"/>
    <mergeCell ref="FY99:GK99"/>
    <mergeCell ref="GL99:GX99"/>
    <mergeCell ref="GY99:HI99"/>
    <mergeCell ref="CR100:FF100"/>
    <mergeCell ref="FG100:FQ100"/>
    <mergeCell ref="FR100:FX100"/>
    <mergeCell ref="FY100:GK100"/>
    <mergeCell ref="GL100:GX100"/>
    <mergeCell ref="GY100:HI100"/>
    <mergeCell ref="CR101:FF101"/>
    <mergeCell ref="FG101:FQ101"/>
    <mergeCell ref="FR101:FX101"/>
    <mergeCell ref="FY101:GK101"/>
    <mergeCell ref="GL101:GX101"/>
    <mergeCell ref="GY101:HI101"/>
    <mergeCell ref="AZ96:BL98"/>
    <mergeCell ref="BM96:CA98"/>
    <mergeCell ref="CB96:CQ98"/>
    <mergeCell ref="CR96:FF96"/>
    <mergeCell ref="FG96:FQ96"/>
    <mergeCell ref="FR96:FX96"/>
    <mergeCell ref="FY96:GK96"/>
    <mergeCell ref="GL96:GX96"/>
    <mergeCell ref="GY96:HI96"/>
    <mergeCell ref="CR97:FF97"/>
    <mergeCell ref="FG97:FQ97"/>
    <mergeCell ref="FR97:FX97"/>
    <mergeCell ref="FY97:GK97"/>
    <mergeCell ref="GL97:GX97"/>
    <mergeCell ref="GY97:HI97"/>
    <mergeCell ref="CR98:FF98"/>
    <mergeCell ref="FG98:FQ98"/>
    <mergeCell ref="FR98:FX98"/>
    <mergeCell ref="FY98:GK98"/>
    <mergeCell ref="GL98:GX98"/>
    <mergeCell ref="GY98:HI98"/>
    <mergeCell ref="CR93:FF93"/>
    <mergeCell ref="FG93:FQ93"/>
    <mergeCell ref="FR93:FX93"/>
    <mergeCell ref="FY93:GK93"/>
    <mergeCell ref="GL93:GX93"/>
    <mergeCell ref="GY93:HI93"/>
    <mergeCell ref="CR94:FF94"/>
    <mergeCell ref="FG94:FQ94"/>
    <mergeCell ref="FR94:FX94"/>
    <mergeCell ref="FY94:GK94"/>
    <mergeCell ref="GL94:GX94"/>
    <mergeCell ref="GY94:HI94"/>
    <mergeCell ref="CR95:FF95"/>
    <mergeCell ref="FG95:FQ95"/>
    <mergeCell ref="FR95:FX95"/>
    <mergeCell ref="FY95:GK95"/>
    <mergeCell ref="GL95:GX95"/>
    <mergeCell ref="GY95:HI95"/>
    <mergeCell ref="A87:Y89"/>
    <mergeCell ref="Z87:AL89"/>
    <mergeCell ref="AM87:AY89"/>
    <mergeCell ref="AZ87:BL89"/>
    <mergeCell ref="BM87:CA89"/>
    <mergeCell ref="CB87:CQ89"/>
    <mergeCell ref="CR87:FF87"/>
    <mergeCell ref="FG87:FQ87"/>
    <mergeCell ref="FR87:FX87"/>
    <mergeCell ref="FY87:GK87"/>
    <mergeCell ref="GL87:GX87"/>
    <mergeCell ref="GY87:HI87"/>
    <mergeCell ref="CR88:FF88"/>
    <mergeCell ref="FG88:FQ88"/>
    <mergeCell ref="FR88:FX88"/>
    <mergeCell ref="FY88:GK88"/>
    <mergeCell ref="GL88:GX88"/>
    <mergeCell ref="GY88:HI88"/>
    <mergeCell ref="CR89:FF89"/>
    <mergeCell ref="FG89:FQ89"/>
    <mergeCell ref="FR89:FX89"/>
    <mergeCell ref="FY89:GK89"/>
    <mergeCell ref="GL89:GX89"/>
    <mergeCell ref="GY89:HI89"/>
    <mergeCell ref="GL79:GX79"/>
    <mergeCell ref="GY79:HI79"/>
    <mergeCell ref="CR80:FF80"/>
    <mergeCell ref="FG80:FQ80"/>
    <mergeCell ref="FR80:FX80"/>
    <mergeCell ref="FY80:GK80"/>
    <mergeCell ref="GL80:GX80"/>
    <mergeCell ref="GY80:HI80"/>
    <mergeCell ref="A84:Y86"/>
    <mergeCell ref="Z84:AL86"/>
    <mergeCell ref="AM84:AY86"/>
    <mergeCell ref="AZ84:BL86"/>
    <mergeCell ref="BM84:CA86"/>
    <mergeCell ref="CB84:CQ86"/>
    <mergeCell ref="CR84:FF84"/>
    <mergeCell ref="FG84:FQ84"/>
    <mergeCell ref="FR84:FX84"/>
    <mergeCell ref="FY84:GK84"/>
    <mergeCell ref="GL84:GX84"/>
    <mergeCell ref="GY84:HI84"/>
    <mergeCell ref="CR85:FF85"/>
    <mergeCell ref="FG85:FQ85"/>
    <mergeCell ref="FR85:FX85"/>
    <mergeCell ref="FY85:GK85"/>
    <mergeCell ref="GL85:GX85"/>
    <mergeCell ref="GY85:HI85"/>
    <mergeCell ref="CR86:FF86"/>
    <mergeCell ref="FG86:FQ86"/>
    <mergeCell ref="FR86:FX86"/>
    <mergeCell ref="FY86:GK86"/>
    <mergeCell ref="GL86:GX86"/>
    <mergeCell ref="GY86:HI86"/>
    <mergeCell ref="GY71:HI71"/>
    <mergeCell ref="A75:Y77"/>
    <mergeCell ref="Z75:AL77"/>
    <mergeCell ref="AM75:AY77"/>
    <mergeCell ref="AZ75:BL77"/>
    <mergeCell ref="BM75:CA77"/>
    <mergeCell ref="CB75:CQ77"/>
    <mergeCell ref="CR75:FF75"/>
    <mergeCell ref="FG75:FQ75"/>
    <mergeCell ref="FR75:FX75"/>
    <mergeCell ref="FY75:GK75"/>
    <mergeCell ref="GL75:GX75"/>
    <mergeCell ref="GY75:HI75"/>
    <mergeCell ref="CR76:FF76"/>
    <mergeCell ref="FG76:FQ76"/>
    <mergeCell ref="FR76:FX76"/>
    <mergeCell ref="FY76:GK76"/>
    <mergeCell ref="GL76:GX76"/>
    <mergeCell ref="GY76:HI76"/>
    <mergeCell ref="CR77:FF77"/>
    <mergeCell ref="FG77:FQ77"/>
    <mergeCell ref="FR77:FX77"/>
    <mergeCell ref="FY77:GK77"/>
    <mergeCell ref="GL77:GX77"/>
    <mergeCell ref="GY77:HI77"/>
    <mergeCell ref="A72:Y74"/>
    <mergeCell ref="Z72:AL74"/>
    <mergeCell ref="AM72:AY74"/>
    <mergeCell ref="AZ72:BL74"/>
    <mergeCell ref="BM72:CA74"/>
    <mergeCell ref="CB72:CQ74"/>
    <mergeCell ref="CR72:FF72"/>
    <mergeCell ref="GY66:HI66"/>
    <mergeCell ref="CR67:FF67"/>
    <mergeCell ref="FG67:FQ67"/>
    <mergeCell ref="FR67:FX67"/>
    <mergeCell ref="FY67:GK67"/>
    <mergeCell ref="GL67:GX67"/>
    <mergeCell ref="GY67:HI67"/>
    <mergeCell ref="CR68:FF68"/>
    <mergeCell ref="FG68:FQ68"/>
    <mergeCell ref="FR68:FX68"/>
    <mergeCell ref="FY68:GK68"/>
    <mergeCell ref="GL68:GX68"/>
    <mergeCell ref="GY68:HI68"/>
    <mergeCell ref="A69:Y71"/>
    <mergeCell ref="Z69:AL71"/>
    <mergeCell ref="AM69:AY71"/>
    <mergeCell ref="AZ69:BL71"/>
    <mergeCell ref="BM69:CA71"/>
    <mergeCell ref="CB69:CQ71"/>
    <mergeCell ref="CR69:FF69"/>
    <mergeCell ref="FG69:FQ69"/>
    <mergeCell ref="FR69:FX69"/>
    <mergeCell ref="FY69:GK69"/>
    <mergeCell ref="GL69:GX69"/>
    <mergeCell ref="GY69:HI69"/>
    <mergeCell ref="CR70:FF70"/>
    <mergeCell ref="FG70:FQ70"/>
    <mergeCell ref="FR70:FX70"/>
    <mergeCell ref="FY70:GK70"/>
    <mergeCell ref="GL70:GX70"/>
    <mergeCell ref="GY70:HI70"/>
    <mergeCell ref="CR71:FF71"/>
    <mergeCell ref="FG62:FQ62"/>
    <mergeCell ref="FR62:FX62"/>
    <mergeCell ref="FY62:GK62"/>
    <mergeCell ref="GL62:GX62"/>
    <mergeCell ref="GY62:HI62"/>
    <mergeCell ref="A63:Y65"/>
    <mergeCell ref="Z63:AL65"/>
    <mergeCell ref="AM63:AY65"/>
    <mergeCell ref="AZ63:BL65"/>
    <mergeCell ref="BM63:CA65"/>
    <mergeCell ref="CB63:CQ65"/>
    <mergeCell ref="CR63:FF63"/>
    <mergeCell ref="FG63:FQ63"/>
    <mergeCell ref="FR63:FX63"/>
    <mergeCell ref="FY63:GK63"/>
    <mergeCell ref="GL63:GX63"/>
    <mergeCell ref="GY63:HI63"/>
    <mergeCell ref="CR64:FF64"/>
    <mergeCell ref="FG64:FQ64"/>
    <mergeCell ref="FR64:FX64"/>
    <mergeCell ref="FY64:GK64"/>
    <mergeCell ref="GL64:GX64"/>
    <mergeCell ref="GY64:HI64"/>
    <mergeCell ref="CR65:FF65"/>
    <mergeCell ref="FG65:FQ65"/>
    <mergeCell ref="FR65:FX65"/>
    <mergeCell ref="FY65:GK65"/>
    <mergeCell ref="GL65:GX65"/>
    <mergeCell ref="GY65:HI65"/>
    <mergeCell ref="A57:Y59"/>
    <mergeCell ref="Z57:AL59"/>
    <mergeCell ref="AM57:AY59"/>
    <mergeCell ref="AZ57:BL59"/>
    <mergeCell ref="BM57:CA59"/>
    <mergeCell ref="CB57:CQ59"/>
    <mergeCell ref="CR57:FF57"/>
    <mergeCell ref="FG57:FQ57"/>
    <mergeCell ref="FR57:FX57"/>
    <mergeCell ref="FY57:GK57"/>
    <mergeCell ref="GL57:GX57"/>
    <mergeCell ref="GY57:HI57"/>
    <mergeCell ref="CR58:FF58"/>
    <mergeCell ref="FG58:FQ58"/>
    <mergeCell ref="FR58:FX58"/>
    <mergeCell ref="FY58:GK58"/>
    <mergeCell ref="GL58:GX58"/>
    <mergeCell ref="GY58:HI58"/>
    <mergeCell ref="CR59:FF59"/>
    <mergeCell ref="FG59:FQ59"/>
    <mergeCell ref="FR59:FX59"/>
    <mergeCell ref="FY59:GK59"/>
    <mergeCell ref="GL59:GX59"/>
    <mergeCell ref="GY59:HI59"/>
    <mergeCell ref="A54:Y56"/>
    <mergeCell ref="Z54:AL56"/>
    <mergeCell ref="AM54:AY56"/>
    <mergeCell ref="AZ54:BL56"/>
    <mergeCell ref="BM54:CA56"/>
    <mergeCell ref="CB54:CQ56"/>
    <mergeCell ref="CR54:FF54"/>
    <mergeCell ref="GY54:HI54"/>
    <mergeCell ref="CR55:FF55"/>
    <mergeCell ref="GY55:HI55"/>
    <mergeCell ref="CR56:FF56"/>
    <mergeCell ref="FG56:FQ56"/>
    <mergeCell ref="FR56:FX56"/>
    <mergeCell ref="FY56:GK56"/>
    <mergeCell ref="GL56:GX56"/>
    <mergeCell ref="GY56:HI56"/>
    <mergeCell ref="FG55:FQ55"/>
    <mergeCell ref="FR55:FX55"/>
    <mergeCell ref="FY55:GK55"/>
    <mergeCell ref="GL55:GX55"/>
    <mergeCell ref="AM93:AY95"/>
    <mergeCell ref="AZ93:BL95"/>
    <mergeCell ref="A158:BO158"/>
    <mergeCell ref="BP158:GT158"/>
    <mergeCell ref="GU158:HJ158"/>
    <mergeCell ref="A159:BO159"/>
    <mergeCell ref="BP159:GT159"/>
    <mergeCell ref="GU159:HJ159"/>
    <mergeCell ref="A160:BO160"/>
    <mergeCell ref="BP160:GT160"/>
    <mergeCell ref="GU160:HJ160"/>
    <mergeCell ref="BI147:CB147"/>
    <mergeCell ref="CC147:FE147"/>
    <mergeCell ref="CN138:CW138"/>
    <mergeCell ref="CX138:DC138"/>
    <mergeCell ref="DD138:DM138"/>
    <mergeCell ref="DN138:DW138"/>
    <mergeCell ref="DX138:EG138"/>
    <mergeCell ref="EH138:ET138"/>
    <mergeCell ref="EU138:FF138"/>
    <mergeCell ref="FG138:FS138"/>
    <mergeCell ref="FT138:GF138"/>
    <mergeCell ref="GG138:GR138"/>
    <mergeCell ref="A144:FE144"/>
    <mergeCell ref="A145:U145"/>
    <mergeCell ref="V146:AP146"/>
    <mergeCell ref="AQ146:BH146"/>
    <mergeCell ref="BI146:CB146"/>
    <mergeCell ref="CC146:FE146"/>
    <mergeCell ref="A147:U147"/>
    <mergeCell ref="BM93:CA95"/>
    <mergeCell ref="CB93:CQ95"/>
    <mergeCell ref="A266:BO266"/>
    <mergeCell ref="BP266:GT266"/>
    <mergeCell ref="GU266:HJ266"/>
    <mergeCell ref="A267:BO267"/>
    <mergeCell ref="BP267:GT267"/>
    <mergeCell ref="GU267:HJ267"/>
    <mergeCell ref="A268:BO268"/>
    <mergeCell ref="BP268:GT268"/>
    <mergeCell ref="GU268:HJ268"/>
    <mergeCell ref="W244:AH244"/>
    <mergeCell ref="AI244:AT244"/>
    <mergeCell ref="AU244:BF244"/>
    <mergeCell ref="BG244:BR244"/>
    <mergeCell ref="W246:AH246"/>
    <mergeCell ref="AI246:AT246"/>
    <mergeCell ref="AU246:BF246"/>
    <mergeCell ref="BG246:BR246"/>
    <mergeCell ref="BG247:BR247"/>
    <mergeCell ref="GQ246:HD246"/>
    <mergeCell ref="GQ247:HD247"/>
    <mergeCell ref="A248:V248"/>
    <mergeCell ref="W248:AH248"/>
    <mergeCell ref="AI248:AT248"/>
    <mergeCell ref="AU248:BF248"/>
    <mergeCell ref="BG248:BR248"/>
    <mergeCell ref="BS248:CC248"/>
    <mergeCell ref="CD248:CM248"/>
    <mergeCell ref="CN248:CS248"/>
    <mergeCell ref="CT248:DC248"/>
    <mergeCell ref="DD248:DM248"/>
    <mergeCell ref="DN248:DW248"/>
    <mergeCell ref="DX248:EK248"/>
    <mergeCell ref="A243:V243"/>
    <mergeCell ref="W243:AH243"/>
    <mergeCell ref="CT240:DC240"/>
    <mergeCell ref="DD240:DM240"/>
    <mergeCell ref="DN240:DW240"/>
    <mergeCell ref="DX240:EK240"/>
    <mergeCell ref="EL240:EZ240"/>
    <mergeCell ref="FA240:FN240"/>
    <mergeCell ref="FO240:GC240"/>
    <mergeCell ref="A234:V234"/>
    <mergeCell ref="W234:AH234"/>
    <mergeCell ref="AI234:AT234"/>
    <mergeCell ref="AU234:BF234"/>
    <mergeCell ref="BG234:BR234"/>
    <mergeCell ref="BS234:CC234"/>
    <mergeCell ref="CD234:CM234"/>
    <mergeCell ref="CN234:CS234"/>
    <mergeCell ref="CT234:DC234"/>
    <mergeCell ref="DD234:DM234"/>
    <mergeCell ref="DN234:DW234"/>
    <mergeCell ref="DX234:EK234"/>
    <mergeCell ref="EL234:EZ234"/>
    <mergeCell ref="FA234:FN234"/>
    <mergeCell ref="FO234:GC234"/>
    <mergeCell ref="A239:V239"/>
    <mergeCell ref="W239:AH239"/>
    <mergeCell ref="AI239:AT239"/>
    <mergeCell ref="AU239:BF239"/>
    <mergeCell ref="BG239:BR239"/>
    <mergeCell ref="FO236:GC236"/>
    <mergeCell ref="W238:AH238"/>
    <mergeCell ref="AI238:AT238"/>
    <mergeCell ref="A285:CD285"/>
    <mergeCell ref="A185:Y187"/>
    <mergeCell ref="Z185:AN187"/>
    <mergeCell ref="AO185:BC187"/>
    <mergeCell ref="BD185:BR187"/>
    <mergeCell ref="BS185:CG187"/>
    <mergeCell ref="CH185:FB185"/>
    <mergeCell ref="FC185:FM185"/>
    <mergeCell ref="FN185:FT185"/>
    <mergeCell ref="FU185:GG185"/>
    <mergeCell ref="GH185:GT185"/>
    <mergeCell ref="GU185:HG185"/>
    <mergeCell ref="CH186:FA186"/>
    <mergeCell ref="FC186:FM186"/>
    <mergeCell ref="FN186:FT186"/>
    <mergeCell ref="A191:Y193"/>
    <mergeCell ref="Z191:AN193"/>
    <mergeCell ref="AO191:BC193"/>
    <mergeCell ref="BD191:BR193"/>
    <mergeCell ref="A188:Y190"/>
    <mergeCell ref="Z188:AN190"/>
    <mergeCell ref="AO188:BC190"/>
    <mergeCell ref="BD188:BR190"/>
    <mergeCell ref="BS188:CG190"/>
    <mergeCell ref="CH188:FB188"/>
    <mergeCell ref="FC188:FM188"/>
    <mergeCell ref="FN188:FT188"/>
    <mergeCell ref="FU188:GG188"/>
    <mergeCell ref="GH188:GT188"/>
    <mergeCell ref="GU188:HG188"/>
    <mergeCell ref="CH189:FA189"/>
    <mergeCell ref="FC189:FM189"/>
    <mergeCell ref="A164:AV164"/>
    <mergeCell ref="AW164:FO164"/>
    <mergeCell ref="FP164:GZ164"/>
    <mergeCell ref="HA164:HI165"/>
    <mergeCell ref="A165:BG165"/>
    <mergeCell ref="BH165:FO165"/>
    <mergeCell ref="FP165:GZ165"/>
    <mergeCell ref="A247:V247"/>
    <mergeCell ref="W247:AH247"/>
    <mergeCell ref="AI247:AT247"/>
    <mergeCell ref="A286:BZ286"/>
    <mergeCell ref="CB286:HI286"/>
    <mergeCell ref="A287:BR287"/>
    <mergeCell ref="BU287:HI287"/>
    <mergeCell ref="CC254:FE254"/>
    <mergeCell ref="A255:U255"/>
    <mergeCell ref="V255:AP255"/>
    <mergeCell ref="AQ255:BH255"/>
    <mergeCell ref="BI255:CB255"/>
    <mergeCell ref="CC255:FE255"/>
    <mergeCell ref="A256:U256"/>
    <mergeCell ref="V256:AP256"/>
    <mergeCell ref="AQ256:BH256"/>
    <mergeCell ref="BI256:CB256"/>
    <mergeCell ref="CC256:FE256"/>
    <mergeCell ref="FP166:GZ166"/>
    <mergeCell ref="A272:HI272"/>
    <mergeCell ref="CD274:HI274"/>
    <mergeCell ref="A277:CY277"/>
    <mergeCell ref="CZ277:HI277"/>
    <mergeCell ref="FJ280:HI280"/>
    <mergeCell ref="FO239:GC239"/>
    <mergeCell ref="GQ239:HD239"/>
    <mergeCell ref="GD240:GP240"/>
    <mergeCell ref="DX233:EK233"/>
    <mergeCell ref="EL233:EZ233"/>
    <mergeCell ref="FA233:FN233"/>
    <mergeCell ref="FO233:GC233"/>
    <mergeCell ref="GD233:GP233"/>
    <mergeCell ref="GQ233:HD233"/>
    <mergeCell ref="CE285:HI285"/>
    <mergeCell ref="A260:HI260"/>
    <mergeCell ref="A261:HI261"/>
    <mergeCell ref="A262:HI262"/>
    <mergeCell ref="A263:HI263"/>
    <mergeCell ref="A253:FE253"/>
    <mergeCell ref="A254:U254"/>
    <mergeCell ref="V254:AP254"/>
    <mergeCell ref="AQ254:BH254"/>
    <mergeCell ref="BI254:CB254"/>
    <mergeCell ref="AU247:BF247"/>
    <mergeCell ref="BS247:CC247"/>
    <mergeCell ref="CD247:CM247"/>
    <mergeCell ref="CN247:CS247"/>
    <mergeCell ref="CT247:DC247"/>
    <mergeCell ref="DD247:DM247"/>
    <mergeCell ref="DN247:DW247"/>
    <mergeCell ref="DX247:EK247"/>
    <mergeCell ref="EL247:EZ247"/>
    <mergeCell ref="FA247:FN247"/>
    <mergeCell ref="FO247:GC247"/>
    <mergeCell ref="GD247:GP247"/>
    <mergeCell ref="CT233:DC233"/>
    <mergeCell ref="DD233:DM233"/>
    <mergeCell ref="DN233:DW233"/>
    <mergeCell ref="A227:V232"/>
    <mergeCell ref="W227:BF230"/>
    <mergeCell ref="BG227:BR230"/>
    <mergeCell ref="BS227:CS227"/>
    <mergeCell ref="CT227:DW227"/>
    <mergeCell ref="BS239:CC239"/>
    <mergeCell ref="CD239:CM239"/>
    <mergeCell ref="CN239:CS239"/>
    <mergeCell ref="CT239:DC239"/>
    <mergeCell ref="DD239:DM239"/>
    <mergeCell ref="DN239:DW239"/>
    <mergeCell ref="DX239:EK239"/>
    <mergeCell ref="EL239:EZ239"/>
    <mergeCell ref="FA239:FN239"/>
    <mergeCell ref="A236:V236"/>
    <mergeCell ref="W236:AH236"/>
    <mergeCell ref="AI236:AT236"/>
    <mergeCell ref="AU236:BF236"/>
    <mergeCell ref="BG236:BR236"/>
    <mergeCell ref="BS236:CC236"/>
    <mergeCell ref="CD236:CM236"/>
    <mergeCell ref="CN236:CS236"/>
    <mergeCell ref="CT236:DC236"/>
    <mergeCell ref="DD236:DM236"/>
    <mergeCell ref="DN236:DW236"/>
    <mergeCell ref="DX236:EK236"/>
    <mergeCell ref="EL236:EZ236"/>
    <mergeCell ref="FA236:FN236"/>
    <mergeCell ref="A238:V238"/>
    <mergeCell ref="W231:AH231"/>
    <mergeCell ref="AI231:AT231"/>
    <mergeCell ref="AU231:BF231"/>
    <mergeCell ref="BG231:BR231"/>
    <mergeCell ref="CD231:CM232"/>
    <mergeCell ref="CN231:CS232"/>
    <mergeCell ref="W232:AH232"/>
    <mergeCell ref="AI232:AT232"/>
    <mergeCell ref="AU232:BF232"/>
    <mergeCell ref="BG232:BR232"/>
    <mergeCell ref="A233:V233"/>
    <mergeCell ref="W233:AH233"/>
    <mergeCell ref="AI233:AT233"/>
    <mergeCell ref="AU233:BF233"/>
    <mergeCell ref="BG233:BR233"/>
    <mergeCell ref="BS233:CC233"/>
    <mergeCell ref="CD233:CM233"/>
    <mergeCell ref="CN233:CS233"/>
    <mergeCell ref="DX227:HD227"/>
    <mergeCell ref="BS228:CC232"/>
    <mergeCell ref="CD228:CS230"/>
    <mergeCell ref="CT228:DC228"/>
    <mergeCell ref="DD228:DM228"/>
    <mergeCell ref="DN228:DW228"/>
    <mergeCell ref="DX228:EZ228"/>
    <mergeCell ref="FA228:GC228"/>
    <mergeCell ref="GD228:HD228"/>
    <mergeCell ref="CT229:CV229"/>
    <mergeCell ref="CW229:CY229"/>
    <mergeCell ref="CZ229:DC229"/>
    <mergeCell ref="DD229:DF229"/>
    <mergeCell ref="DG229:DI229"/>
    <mergeCell ref="DJ229:DM229"/>
    <mergeCell ref="DN229:DP229"/>
    <mergeCell ref="DQ229:DS229"/>
    <mergeCell ref="DT229:DW229"/>
    <mergeCell ref="DX229:EK232"/>
    <mergeCell ref="EL229:EZ232"/>
    <mergeCell ref="FA229:FN232"/>
    <mergeCell ref="FO229:GC232"/>
    <mergeCell ref="GD229:GP232"/>
    <mergeCell ref="GQ229:HD232"/>
    <mergeCell ref="CT230:DC232"/>
    <mergeCell ref="DD230:DM232"/>
    <mergeCell ref="DN230:DW232"/>
    <mergeCell ref="A215:Y217"/>
    <mergeCell ref="Z215:AN217"/>
    <mergeCell ref="AO215:BC217"/>
    <mergeCell ref="BD215:BR217"/>
    <mergeCell ref="BS215:CG217"/>
    <mergeCell ref="CH215:FB215"/>
    <mergeCell ref="FC215:FM215"/>
    <mergeCell ref="FN215:FT215"/>
    <mergeCell ref="FU215:GG215"/>
    <mergeCell ref="GH215:GT215"/>
    <mergeCell ref="GU215:HG215"/>
    <mergeCell ref="CH216:FA216"/>
    <mergeCell ref="FC216:FM216"/>
    <mergeCell ref="FN216:FT216"/>
    <mergeCell ref="FU216:GG216"/>
    <mergeCell ref="GH216:GT216"/>
    <mergeCell ref="GU216:HG216"/>
    <mergeCell ref="CH217:FB217"/>
    <mergeCell ref="FC217:FM217"/>
    <mergeCell ref="FN217:FT217"/>
    <mergeCell ref="FU217:GG217"/>
    <mergeCell ref="GH217:GT217"/>
    <mergeCell ref="GU217:HG217"/>
    <mergeCell ref="FU189:GG189"/>
    <mergeCell ref="GH189:GT189"/>
    <mergeCell ref="GU189:HG189"/>
    <mergeCell ref="CH190:FB190"/>
    <mergeCell ref="FC190:FM190"/>
    <mergeCell ref="FN190:FT190"/>
    <mergeCell ref="FU190:GG190"/>
    <mergeCell ref="GH190:GT190"/>
    <mergeCell ref="GU190:HG190"/>
    <mergeCell ref="BS191:CG193"/>
    <mergeCell ref="CH191:FB191"/>
    <mergeCell ref="FC191:FM191"/>
    <mergeCell ref="FN191:FT191"/>
    <mergeCell ref="FU191:GG191"/>
    <mergeCell ref="GH191:GT191"/>
    <mergeCell ref="GU191:HG191"/>
    <mergeCell ref="CH192:FA192"/>
    <mergeCell ref="FN189:FT189"/>
    <mergeCell ref="FC192:FM192"/>
    <mergeCell ref="FN192:FT192"/>
    <mergeCell ref="FU192:GG192"/>
    <mergeCell ref="GH192:GT192"/>
    <mergeCell ref="GU192:HG192"/>
    <mergeCell ref="CH193:FB193"/>
    <mergeCell ref="FC193:FM193"/>
    <mergeCell ref="FN193:FT193"/>
    <mergeCell ref="FU193:GG193"/>
    <mergeCell ref="GH193:GT193"/>
    <mergeCell ref="GU193:HG193"/>
    <mergeCell ref="FN197:FT197"/>
    <mergeCell ref="GY171:HB171"/>
    <mergeCell ref="HC171:HG171"/>
    <mergeCell ref="FU172:GG174"/>
    <mergeCell ref="GH172:GT174"/>
    <mergeCell ref="GU172:HG174"/>
    <mergeCell ref="AA173:AM173"/>
    <mergeCell ref="AP173:BB173"/>
    <mergeCell ref="CH170:FT170"/>
    <mergeCell ref="FU170:HG170"/>
    <mergeCell ref="CH171:FB174"/>
    <mergeCell ref="FC171:FT172"/>
    <mergeCell ref="FU171:FX171"/>
    <mergeCell ref="FY171:GB171"/>
    <mergeCell ref="GC171:GG171"/>
    <mergeCell ref="GH171:GK171"/>
    <mergeCell ref="GL171:GO171"/>
    <mergeCell ref="GP171:GT171"/>
    <mergeCell ref="V147:AP147"/>
    <mergeCell ref="AQ147:BH147"/>
    <mergeCell ref="A151:HI151"/>
    <mergeCell ref="A152:HI152"/>
    <mergeCell ref="A153:HI153"/>
    <mergeCell ref="A154:HI154"/>
    <mergeCell ref="A155:HI155"/>
    <mergeCell ref="A162:HI162"/>
    <mergeCell ref="GH175:GT175"/>
    <mergeCell ref="GU175:HG175"/>
    <mergeCell ref="BE173:BQ173"/>
    <mergeCell ref="BT173:CF173"/>
    <mergeCell ref="FC173:FM174"/>
    <mergeCell ref="FN173:FT174"/>
    <mergeCell ref="Z174:AN174"/>
    <mergeCell ref="AO174:BC174"/>
    <mergeCell ref="BD174:BR174"/>
    <mergeCell ref="BS174:CG174"/>
    <mergeCell ref="A175:Y175"/>
    <mergeCell ref="Z175:AN175"/>
    <mergeCell ref="AO175:BC175"/>
    <mergeCell ref="BD175:BR175"/>
    <mergeCell ref="BS175:CG175"/>
    <mergeCell ref="CH175:FB175"/>
    <mergeCell ref="FC175:FM175"/>
    <mergeCell ref="FN175:FT175"/>
    <mergeCell ref="FU175:GG175"/>
    <mergeCell ref="A156:HI156"/>
    <mergeCell ref="A170:Y174"/>
    <mergeCell ref="Z170:BR172"/>
    <mergeCell ref="BS170:CG172"/>
    <mergeCell ref="GU171:GX171"/>
    <mergeCell ref="A146:U146"/>
    <mergeCell ref="EH120:ET120"/>
    <mergeCell ref="EU120:FF120"/>
    <mergeCell ref="FG120:FS120"/>
    <mergeCell ref="FT120:GF120"/>
    <mergeCell ref="GG120:GR120"/>
    <mergeCell ref="GS120:HD120"/>
    <mergeCell ref="DX132:EG132"/>
    <mergeCell ref="EH132:ET132"/>
    <mergeCell ref="GG133:GR133"/>
    <mergeCell ref="GG132:GR132"/>
    <mergeCell ref="A135:T135"/>
    <mergeCell ref="U135:AF135"/>
    <mergeCell ref="AG135:AR135"/>
    <mergeCell ref="AS135:BD135"/>
    <mergeCell ref="BE135:BP135"/>
    <mergeCell ref="GG135:GR135"/>
    <mergeCell ref="GS128:HD128"/>
    <mergeCell ref="A128:T128"/>
    <mergeCell ref="U128:AF128"/>
    <mergeCell ref="AG128:AR128"/>
    <mergeCell ref="AS128:BD128"/>
    <mergeCell ref="BE128:BP128"/>
    <mergeCell ref="BQ128:CB128"/>
    <mergeCell ref="CC128:CM128"/>
    <mergeCell ref="CN128:CW128"/>
    <mergeCell ref="CX128:DC128"/>
    <mergeCell ref="DD128:DM128"/>
    <mergeCell ref="DN128:DW128"/>
    <mergeCell ref="DX128:EG128"/>
    <mergeCell ref="EH128:ET128"/>
    <mergeCell ref="EU128:FF128"/>
    <mergeCell ref="DN120:DW120"/>
    <mergeCell ref="DX120:EG120"/>
    <mergeCell ref="A114:T119"/>
    <mergeCell ref="U114:BD117"/>
    <mergeCell ref="BE114:CB117"/>
    <mergeCell ref="CC114:DC114"/>
    <mergeCell ref="DD114:EG114"/>
    <mergeCell ref="GS138:HD138"/>
    <mergeCell ref="A138:T138"/>
    <mergeCell ref="U138:AF138"/>
    <mergeCell ref="AG138:AR138"/>
    <mergeCell ref="AS138:BD138"/>
    <mergeCell ref="BE138:BP138"/>
    <mergeCell ref="BQ138:CB138"/>
    <mergeCell ref="CC138:CM138"/>
    <mergeCell ref="V145:AP145"/>
    <mergeCell ref="AQ145:BH145"/>
    <mergeCell ref="BI145:CB145"/>
    <mergeCell ref="CC145:FE145"/>
    <mergeCell ref="FG128:FS128"/>
    <mergeCell ref="FT128:GF128"/>
    <mergeCell ref="GG128:GR128"/>
    <mergeCell ref="BQ122:CB122"/>
    <mergeCell ref="CC122:CM122"/>
    <mergeCell ref="CN122:CW122"/>
    <mergeCell ref="CX122:DC122"/>
    <mergeCell ref="DD122:DM122"/>
    <mergeCell ref="DN122:DW122"/>
    <mergeCell ref="DX122:EG122"/>
    <mergeCell ref="EH122:ET122"/>
    <mergeCell ref="EU122:FF122"/>
    <mergeCell ref="FG122:FS122"/>
    <mergeCell ref="U118:AF119"/>
    <mergeCell ref="AG118:AR119"/>
    <mergeCell ref="AS118:BD119"/>
    <mergeCell ref="BE118:BP119"/>
    <mergeCell ref="BQ118:CB119"/>
    <mergeCell ref="CN118:CW119"/>
    <mergeCell ref="CX118:DC119"/>
    <mergeCell ref="A120:T120"/>
    <mergeCell ref="U120:AF120"/>
    <mergeCell ref="AG120:AR120"/>
    <mergeCell ref="AS120:BD120"/>
    <mergeCell ref="BE120:BP120"/>
    <mergeCell ref="BQ120:CB120"/>
    <mergeCell ref="CC120:CM120"/>
    <mergeCell ref="CN120:CW120"/>
    <mergeCell ref="CX120:DC120"/>
    <mergeCell ref="DD120:DM120"/>
    <mergeCell ref="EH114:HD114"/>
    <mergeCell ref="CC115:CM119"/>
    <mergeCell ref="CN115:DC117"/>
    <mergeCell ref="DD115:DM115"/>
    <mergeCell ref="DN115:DW115"/>
    <mergeCell ref="DX115:EG115"/>
    <mergeCell ref="EH115:FF115"/>
    <mergeCell ref="FG115:GF115"/>
    <mergeCell ref="GG115:HD115"/>
    <mergeCell ref="DD116:DF116"/>
    <mergeCell ref="DG116:DI116"/>
    <mergeCell ref="DJ116:DM116"/>
    <mergeCell ref="DN116:DP116"/>
    <mergeCell ref="DQ116:DS116"/>
    <mergeCell ref="DT116:DW116"/>
    <mergeCell ref="DX116:DZ116"/>
    <mergeCell ref="EA116:EC116"/>
    <mergeCell ref="ED116:EG116"/>
    <mergeCell ref="EH116:ET119"/>
    <mergeCell ref="EU116:FF119"/>
    <mergeCell ref="FG116:FS119"/>
    <mergeCell ref="FT116:GF119"/>
    <mergeCell ref="GG116:GR119"/>
    <mergeCell ref="GS116:HD119"/>
    <mergeCell ref="DD117:DM119"/>
    <mergeCell ref="DN117:DW119"/>
    <mergeCell ref="DX117:EG119"/>
    <mergeCell ref="CR74:FF74"/>
    <mergeCell ref="FG74:FQ74"/>
    <mergeCell ref="FR74:FX74"/>
    <mergeCell ref="FY74:GK74"/>
    <mergeCell ref="GL74:GX74"/>
    <mergeCell ref="GY74:HI74"/>
    <mergeCell ref="A102:Y104"/>
    <mergeCell ref="Z102:AL104"/>
    <mergeCell ref="AM102:AY104"/>
    <mergeCell ref="AZ102:BL104"/>
    <mergeCell ref="BM102:CA104"/>
    <mergeCell ref="CB102:CQ104"/>
    <mergeCell ref="CR102:FF102"/>
    <mergeCell ref="FG102:FQ102"/>
    <mergeCell ref="FR102:FX102"/>
    <mergeCell ref="FY102:GK102"/>
    <mergeCell ref="GL102:GX102"/>
    <mergeCell ref="GY102:HI102"/>
    <mergeCell ref="CR103:FF103"/>
    <mergeCell ref="FG103:FQ103"/>
    <mergeCell ref="FR103:FX103"/>
    <mergeCell ref="FY103:GK103"/>
    <mergeCell ref="GL103:GX103"/>
    <mergeCell ref="GY103:HI103"/>
    <mergeCell ref="CR104:FF104"/>
    <mergeCell ref="FG104:FQ104"/>
    <mergeCell ref="FR104:FX104"/>
    <mergeCell ref="FY104:GK104"/>
    <mergeCell ref="GL104:GX104"/>
    <mergeCell ref="GY104:HI104"/>
    <mergeCell ref="A93:Y95"/>
    <mergeCell ref="Z93:AL95"/>
    <mergeCell ref="CR46:FF49"/>
    <mergeCell ref="FG46:FX47"/>
    <mergeCell ref="FY46:GB46"/>
    <mergeCell ref="GC46:GF46"/>
    <mergeCell ref="FY47:GK49"/>
    <mergeCell ref="GL47:GX49"/>
    <mergeCell ref="Z48:AL48"/>
    <mergeCell ref="AM48:AY48"/>
    <mergeCell ref="FP41:GZ41"/>
    <mergeCell ref="GP46:GS46"/>
    <mergeCell ref="GT46:GX46"/>
    <mergeCell ref="FR48:FX49"/>
    <mergeCell ref="Z49:AL49"/>
    <mergeCell ref="AM49:AY49"/>
    <mergeCell ref="AZ49:BL49"/>
    <mergeCell ref="GY72:HI72"/>
    <mergeCell ref="CR73:FF73"/>
    <mergeCell ref="FG73:FQ73"/>
    <mergeCell ref="FR73:FX73"/>
    <mergeCell ref="FY73:GK73"/>
    <mergeCell ref="GL73:GX73"/>
    <mergeCell ref="GY73:HI73"/>
    <mergeCell ref="GY51:HI51"/>
    <mergeCell ref="CR52:FF52"/>
    <mergeCell ref="GY52:HI52"/>
    <mergeCell ref="CR53:FF53"/>
    <mergeCell ref="GY53:HI53"/>
    <mergeCell ref="FR51:FX51"/>
    <mergeCell ref="FY51:GK51"/>
    <mergeCell ref="GL51:GX51"/>
    <mergeCell ref="GY61:HI61"/>
    <mergeCell ref="CR62:FF62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37:HI37"/>
    <mergeCell ref="A35:HJ35"/>
    <mergeCell ref="A20:GM20"/>
    <mergeCell ref="GN25:GX25"/>
    <mergeCell ref="A21:GM21"/>
    <mergeCell ref="GN29:GX29"/>
    <mergeCell ref="HA21:HJ21"/>
    <mergeCell ref="A22:GM22"/>
    <mergeCell ref="A17:GM17"/>
    <mergeCell ref="HA17:HJ17"/>
    <mergeCell ref="HA18:HJ19"/>
    <mergeCell ref="A19:GM19"/>
    <mergeCell ref="A24:GM24"/>
    <mergeCell ref="HA20:HJ20"/>
    <mergeCell ref="HA27:HJ27"/>
    <mergeCell ref="HA29:HJ29"/>
    <mergeCell ref="GN28:GX28"/>
    <mergeCell ref="A28:GM28"/>
    <mergeCell ref="HA28:HJ28"/>
    <mergeCell ref="GN18:GZ18"/>
    <mergeCell ref="AZ50:BL50"/>
    <mergeCell ref="BM50:CA50"/>
    <mergeCell ref="CB50:CQ50"/>
    <mergeCell ref="CR50:FF50"/>
    <mergeCell ref="FG50:FQ50"/>
    <mergeCell ref="FR50:FX50"/>
    <mergeCell ref="FY50:GK50"/>
    <mergeCell ref="GL50:GX50"/>
    <mergeCell ref="GY50:HI50"/>
    <mergeCell ref="A39:AV39"/>
    <mergeCell ref="AW39:FO39"/>
    <mergeCell ref="FP39:GZ39"/>
    <mergeCell ref="HA39:HI40"/>
    <mergeCell ref="A40:BG40"/>
    <mergeCell ref="A51:Y53"/>
    <mergeCell ref="Z51:AL53"/>
    <mergeCell ref="AM51:AY53"/>
    <mergeCell ref="BM48:CA49"/>
    <mergeCell ref="CB48:CQ49"/>
    <mergeCell ref="FG48:FQ49"/>
    <mergeCell ref="A50:Y50"/>
    <mergeCell ref="Z50:AL50"/>
    <mergeCell ref="AM50:AY50"/>
    <mergeCell ref="HG46:HJ46"/>
    <mergeCell ref="GY47:HJ49"/>
    <mergeCell ref="BH40:FO40"/>
    <mergeCell ref="FP40:GZ40"/>
    <mergeCell ref="A45:Y49"/>
    <mergeCell ref="Z45:BL47"/>
    <mergeCell ref="BM45:CQ47"/>
    <mergeCell ref="CR45:FX45"/>
    <mergeCell ref="FY45:HI45"/>
    <mergeCell ref="GY60:HI60"/>
    <mergeCell ref="A60:Y62"/>
    <mergeCell ref="Z60:AL62"/>
    <mergeCell ref="AM60:AY62"/>
    <mergeCell ref="AZ60:BL62"/>
    <mergeCell ref="BM60:CA62"/>
    <mergeCell ref="CR61:FF61"/>
    <mergeCell ref="FG61:FQ61"/>
    <mergeCell ref="FR61:FX61"/>
    <mergeCell ref="FY61:GK61"/>
    <mergeCell ref="GL61:GX61"/>
    <mergeCell ref="CB60:CQ62"/>
    <mergeCell ref="HA22:HJ22"/>
    <mergeCell ref="A23:GM23"/>
    <mergeCell ref="HA23:HJ23"/>
    <mergeCell ref="A25:GM25"/>
    <mergeCell ref="HA25:HJ25"/>
    <mergeCell ref="GN27:GX27"/>
    <mergeCell ref="HA24:HJ24"/>
    <mergeCell ref="A27:GM27"/>
    <mergeCell ref="HA26:HJ26"/>
    <mergeCell ref="A26:GM26"/>
    <mergeCell ref="A29:GM29"/>
    <mergeCell ref="GN26:GX26"/>
    <mergeCell ref="FG52:FQ52"/>
    <mergeCell ref="FR52:FX52"/>
    <mergeCell ref="FY52:GK52"/>
    <mergeCell ref="GL52:GX52"/>
    <mergeCell ref="FG51:FQ51"/>
    <mergeCell ref="GY46:HB46"/>
    <mergeCell ref="HC46:HF46"/>
    <mergeCell ref="AZ48:BL48"/>
    <mergeCell ref="Z78:AL80"/>
    <mergeCell ref="AM78:AY80"/>
    <mergeCell ref="AZ78:BL80"/>
    <mergeCell ref="BM78:CA80"/>
    <mergeCell ref="CB78:CQ80"/>
    <mergeCell ref="CR78:FF78"/>
    <mergeCell ref="FG78:FQ78"/>
    <mergeCell ref="FR78:FX78"/>
    <mergeCell ref="FY78:GK78"/>
    <mergeCell ref="GL78:GX78"/>
    <mergeCell ref="FG53:FQ53"/>
    <mergeCell ref="FR53:FX53"/>
    <mergeCell ref="FY53:GK53"/>
    <mergeCell ref="GL53:GX53"/>
    <mergeCell ref="FG54:FQ54"/>
    <mergeCell ref="FR54:FX54"/>
    <mergeCell ref="FY54:GK54"/>
    <mergeCell ref="GL54:GX54"/>
    <mergeCell ref="CR60:FF60"/>
    <mergeCell ref="FG60:FQ60"/>
    <mergeCell ref="FR60:FX60"/>
    <mergeCell ref="FY60:GK60"/>
    <mergeCell ref="GL60:GX60"/>
    <mergeCell ref="FG72:FQ72"/>
    <mergeCell ref="FR72:FX72"/>
    <mergeCell ref="FY72:GK72"/>
    <mergeCell ref="GL72:GX72"/>
    <mergeCell ref="AZ51:BL53"/>
    <mergeCell ref="BM51:CA53"/>
    <mergeCell ref="CB51:CQ53"/>
    <mergeCell ref="CR51:FF51"/>
    <mergeCell ref="FY79:GK79"/>
    <mergeCell ref="AS133:BD133"/>
    <mergeCell ref="BE133:BP133"/>
    <mergeCell ref="A132:T132"/>
    <mergeCell ref="U132:AF132"/>
    <mergeCell ref="AG132:AR132"/>
    <mergeCell ref="AS132:BD132"/>
    <mergeCell ref="BE132:BP132"/>
    <mergeCell ref="BQ132:CB132"/>
    <mergeCell ref="CC132:CM132"/>
    <mergeCell ref="CN132:CW132"/>
    <mergeCell ref="CX132:DC132"/>
    <mergeCell ref="DD132:DM132"/>
    <mergeCell ref="DN132:DW132"/>
    <mergeCell ref="FT122:GF122"/>
    <mergeCell ref="GG122:GR122"/>
    <mergeCell ref="A121:T121"/>
    <mergeCell ref="U121:AF121"/>
    <mergeCell ref="AG121:AR121"/>
    <mergeCell ref="AS121:BD121"/>
    <mergeCell ref="BE121:BP121"/>
    <mergeCell ref="BQ121:CB121"/>
    <mergeCell ref="CC121:CM121"/>
    <mergeCell ref="CN121:CW121"/>
    <mergeCell ref="CX121:DC121"/>
    <mergeCell ref="DD121:DM121"/>
    <mergeCell ref="DN121:DW121"/>
    <mergeCell ref="DX121:EG121"/>
    <mergeCell ref="EH121:ET121"/>
    <mergeCell ref="EU121:FF121"/>
    <mergeCell ref="FG121:FS121"/>
    <mergeCell ref="FT121:GF121"/>
    <mergeCell ref="GG121:GR121"/>
    <mergeCell ref="A293:HI293"/>
    <mergeCell ref="A292:HI292"/>
    <mergeCell ref="A288:BS288"/>
    <mergeCell ref="BU288:HI288"/>
    <mergeCell ref="A289:CL289"/>
    <mergeCell ref="CM289:HI289"/>
    <mergeCell ref="A291:FP291"/>
    <mergeCell ref="FQ291:GL291"/>
    <mergeCell ref="GN291:HI291"/>
    <mergeCell ref="GY78:HI78"/>
    <mergeCell ref="CR79:FF79"/>
    <mergeCell ref="FG79:FQ79"/>
    <mergeCell ref="FR79:FX79"/>
    <mergeCell ref="A96:Y98"/>
    <mergeCell ref="Z96:AL98"/>
    <mergeCell ref="AM96:AY98"/>
    <mergeCell ref="A66:Y68"/>
    <mergeCell ref="Z66:AL68"/>
    <mergeCell ref="AM66:AY68"/>
    <mergeCell ref="AZ66:BL68"/>
    <mergeCell ref="BM66:CA68"/>
    <mergeCell ref="CB66:CQ68"/>
    <mergeCell ref="CR66:FF66"/>
    <mergeCell ref="FG66:FQ66"/>
    <mergeCell ref="FR66:FX66"/>
    <mergeCell ref="FY66:GK66"/>
    <mergeCell ref="GL66:GX66"/>
    <mergeCell ref="FG71:FQ71"/>
    <mergeCell ref="FR71:FX71"/>
    <mergeCell ref="FY71:GK71"/>
    <mergeCell ref="GL71:GX71"/>
    <mergeCell ref="A78:Y80"/>
    <mergeCell ref="A176:Y178"/>
    <mergeCell ref="Z176:AN178"/>
    <mergeCell ref="A197:Y199"/>
    <mergeCell ref="Z197:AN199"/>
    <mergeCell ref="AO197:BC199"/>
    <mergeCell ref="BD197:BR199"/>
    <mergeCell ref="BS197:CG199"/>
    <mergeCell ref="CH197:FB197"/>
    <mergeCell ref="FC197:FM197"/>
    <mergeCell ref="GG46:GK46"/>
    <mergeCell ref="GL46:GO46"/>
    <mergeCell ref="FJ281:HI283"/>
    <mergeCell ref="A280:DV280"/>
    <mergeCell ref="A281:DV281"/>
    <mergeCell ref="A282:DV282"/>
    <mergeCell ref="A283:DV283"/>
    <mergeCell ref="DW280:FI280"/>
    <mergeCell ref="DW281:FI281"/>
    <mergeCell ref="DW282:FI282"/>
    <mergeCell ref="DW283:FI283"/>
    <mergeCell ref="GS121:HD121"/>
    <mergeCell ref="U129:AF129"/>
    <mergeCell ref="AG129:AR129"/>
    <mergeCell ref="AS129:BD129"/>
    <mergeCell ref="BE129:BP129"/>
    <mergeCell ref="U130:AF130"/>
    <mergeCell ref="AG130:AR130"/>
    <mergeCell ref="AS130:BD130"/>
    <mergeCell ref="BE130:BP130"/>
    <mergeCell ref="A133:T133"/>
    <mergeCell ref="U133:AF133"/>
    <mergeCell ref="AG133:AR133"/>
    <mergeCell ref="EL248:EZ248"/>
    <mergeCell ref="FA248:FN248"/>
    <mergeCell ref="FO248:GC248"/>
    <mergeCell ref="GD248:GP248"/>
    <mergeCell ref="GQ248:HD248"/>
    <mergeCell ref="A249:V249"/>
    <mergeCell ref="W249:AH249"/>
    <mergeCell ref="AI249:AT249"/>
    <mergeCell ref="AU249:BF249"/>
    <mergeCell ref="BG249:BR249"/>
    <mergeCell ref="BS249:CC249"/>
    <mergeCell ref="CD249:CM249"/>
    <mergeCell ref="CN249:CS249"/>
    <mergeCell ref="CT249:DC249"/>
    <mergeCell ref="DD249:DM249"/>
    <mergeCell ref="DN249:DW249"/>
    <mergeCell ref="DX249:EK249"/>
    <mergeCell ref="EL249:EZ249"/>
    <mergeCell ref="FA249:FN249"/>
    <mergeCell ref="FO249:GC249"/>
    <mergeCell ref="GD249:GP249"/>
    <mergeCell ref="GQ249:HD249"/>
    <mergeCell ref="A245:V245"/>
    <mergeCell ref="W245:AH245"/>
    <mergeCell ref="AI245:AT245"/>
    <mergeCell ref="AU245:BF245"/>
    <mergeCell ref="BG245:BR245"/>
    <mergeCell ref="BS245:CC245"/>
    <mergeCell ref="CD245:CM245"/>
    <mergeCell ref="CN245:CS245"/>
    <mergeCell ref="CT245:DC245"/>
    <mergeCell ref="DD245:DM245"/>
    <mergeCell ref="DN245:DW245"/>
    <mergeCell ref="DX245:EK245"/>
    <mergeCell ref="EL245:EZ245"/>
    <mergeCell ref="FA245:FN245"/>
    <mergeCell ref="FO245:GC245"/>
    <mergeCell ref="GD245:GP245"/>
    <mergeCell ref="GQ245:HD245"/>
    <mergeCell ref="A242:V242"/>
    <mergeCell ref="W242:AH242"/>
    <mergeCell ref="AI242:AT242"/>
    <mergeCell ref="AU242:BF242"/>
    <mergeCell ref="BG242:BR242"/>
    <mergeCell ref="BS242:CC242"/>
    <mergeCell ref="CD242:CM242"/>
    <mergeCell ref="CN242:CS242"/>
    <mergeCell ref="CT242:DC242"/>
    <mergeCell ref="DD242:DM242"/>
    <mergeCell ref="DN242:DW242"/>
    <mergeCell ref="DX242:EK242"/>
    <mergeCell ref="EL242:EZ242"/>
    <mergeCell ref="FA242:FN242"/>
    <mergeCell ref="FO242:GC242"/>
    <mergeCell ref="GD242:GP242"/>
    <mergeCell ref="GQ242:HD242"/>
    <mergeCell ref="A218:Y220"/>
    <mergeCell ref="Z218:AN220"/>
    <mergeCell ref="AO218:BC220"/>
    <mergeCell ref="BD218:BR220"/>
    <mergeCell ref="BS218:CG220"/>
    <mergeCell ref="CH218:FB218"/>
    <mergeCell ref="FC218:FM218"/>
    <mergeCell ref="FN218:FT218"/>
    <mergeCell ref="FU218:GG218"/>
    <mergeCell ref="GH218:GT218"/>
    <mergeCell ref="GU218:HG218"/>
    <mergeCell ref="CH219:FA219"/>
    <mergeCell ref="FC219:FM219"/>
    <mergeCell ref="FN219:FT219"/>
    <mergeCell ref="FU219:GG219"/>
    <mergeCell ref="GH219:GT219"/>
    <mergeCell ref="GU219:HG219"/>
    <mergeCell ref="CH220:FB220"/>
    <mergeCell ref="FC220:FM220"/>
    <mergeCell ref="FN220:FT220"/>
    <mergeCell ref="FU220:GG220"/>
    <mergeCell ref="GH220:GT220"/>
    <mergeCell ref="GU220:HG220"/>
    <mergeCell ref="A221:Y223"/>
    <mergeCell ref="Z221:AN223"/>
    <mergeCell ref="AO221:BC223"/>
    <mergeCell ref="BD221:BR223"/>
    <mergeCell ref="BS221:CG223"/>
    <mergeCell ref="CH221:FB221"/>
    <mergeCell ref="FC221:FM221"/>
    <mergeCell ref="FN221:FT221"/>
    <mergeCell ref="FU221:GG221"/>
    <mergeCell ref="GH221:GT221"/>
    <mergeCell ref="GU221:HG221"/>
    <mergeCell ref="CH222:FA222"/>
    <mergeCell ref="FC222:FM222"/>
    <mergeCell ref="FN222:FT222"/>
    <mergeCell ref="FU222:GG222"/>
    <mergeCell ref="GH222:GT222"/>
    <mergeCell ref="GU222:HG222"/>
    <mergeCell ref="CH223:FB223"/>
    <mergeCell ref="FC223:FM223"/>
    <mergeCell ref="FN223:FT223"/>
    <mergeCell ref="FU223:GG223"/>
    <mergeCell ref="GH223:GT223"/>
    <mergeCell ref="GU223:HG223"/>
    <mergeCell ref="A209:Y211"/>
    <mergeCell ref="Z209:AN211"/>
    <mergeCell ref="AO209:BC211"/>
    <mergeCell ref="BD209:BR211"/>
    <mergeCell ref="BS209:CG211"/>
    <mergeCell ref="CH209:FB209"/>
    <mergeCell ref="FC209:FM209"/>
    <mergeCell ref="FN209:FT209"/>
    <mergeCell ref="FU209:GG209"/>
    <mergeCell ref="GH209:GT209"/>
    <mergeCell ref="GU209:HG209"/>
    <mergeCell ref="CH210:FA210"/>
    <mergeCell ref="FC210:FM210"/>
    <mergeCell ref="FN210:FT210"/>
    <mergeCell ref="FU210:GG210"/>
    <mergeCell ref="GH210:GT210"/>
    <mergeCell ref="GU210:HG210"/>
    <mergeCell ref="CH211:FB211"/>
    <mergeCell ref="FC211:FM211"/>
    <mergeCell ref="FN211:FT211"/>
    <mergeCell ref="FU211:GG211"/>
    <mergeCell ref="GH211:GT211"/>
    <mergeCell ref="GU211:HG211"/>
    <mergeCell ref="A200:Y202"/>
    <mergeCell ref="Z200:AN202"/>
    <mergeCell ref="AO200:BC202"/>
    <mergeCell ref="BD200:BR202"/>
    <mergeCell ref="BS200:CG202"/>
    <mergeCell ref="CH200:FB200"/>
    <mergeCell ref="FC200:FM200"/>
    <mergeCell ref="FN200:FT200"/>
    <mergeCell ref="FU200:GG200"/>
    <mergeCell ref="GH200:GT200"/>
    <mergeCell ref="GU200:HG200"/>
    <mergeCell ref="CH201:FA201"/>
    <mergeCell ref="FC201:FM201"/>
    <mergeCell ref="FN201:FT201"/>
    <mergeCell ref="FU201:GG201"/>
    <mergeCell ref="GH201:GT201"/>
    <mergeCell ref="GU201:HG201"/>
    <mergeCell ref="CH202:FB202"/>
    <mergeCell ref="FC202:FM202"/>
    <mergeCell ref="FN202:FT202"/>
    <mergeCell ref="FU202:GG202"/>
    <mergeCell ref="GH202:GT202"/>
    <mergeCell ref="GU202:HG202"/>
    <mergeCell ref="A81:Y83"/>
    <mergeCell ref="Z81:AL83"/>
    <mergeCell ref="AM81:AY83"/>
    <mergeCell ref="AZ81:BL83"/>
    <mergeCell ref="BM81:CA83"/>
    <mergeCell ref="CB81:CQ83"/>
    <mergeCell ref="CR81:FF81"/>
    <mergeCell ref="FG81:FQ81"/>
    <mergeCell ref="FR81:FX81"/>
    <mergeCell ref="FY81:GK81"/>
    <mergeCell ref="GL81:GX81"/>
    <mergeCell ref="GY81:HI81"/>
    <mergeCell ref="CR82:FF82"/>
    <mergeCell ref="FG82:FQ82"/>
    <mergeCell ref="FR82:FX82"/>
    <mergeCell ref="FY82:GK82"/>
    <mergeCell ref="GL82:GX82"/>
    <mergeCell ref="GY82:HI82"/>
    <mergeCell ref="CR83:FF83"/>
    <mergeCell ref="FG83:FQ83"/>
    <mergeCell ref="FR83:FX83"/>
    <mergeCell ref="FY83:GK83"/>
    <mergeCell ref="GL83:GX83"/>
    <mergeCell ref="GY83:HI83"/>
    <mergeCell ref="AS134:BD134"/>
    <mergeCell ref="BE134:BP134"/>
    <mergeCell ref="BQ134:CB134"/>
    <mergeCell ref="CC134:CM134"/>
    <mergeCell ref="CN134:CW134"/>
    <mergeCell ref="CX134:DC134"/>
    <mergeCell ref="DD134:DM134"/>
    <mergeCell ref="DN134:DW134"/>
    <mergeCell ref="DX134:EG134"/>
    <mergeCell ref="EH134:ET134"/>
    <mergeCell ref="EU134:FF134"/>
    <mergeCell ref="FG134:FS134"/>
    <mergeCell ref="FT134:GF134"/>
    <mergeCell ref="GG134:GR134"/>
    <mergeCell ref="GS134:HD134"/>
    <mergeCell ref="A131:T131"/>
    <mergeCell ref="U131:AF131"/>
    <mergeCell ref="AG131:AR131"/>
    <mergeCell ref="AS131:BD131"/>
    <mergeCell ref="BE131:BP131"/>
    <mergeCell ref="BQ131:CB131"/>
    <mergeCell ref="CC131:CM131"/>
    <mergeCell ref="CN131:CW131"/>
    <mergeCell ref="CX131:DC131"/>
    <mergeCell ref="DD131:DM131"/>
    <mergeCell ref="DN131:DW131"/>
    <mergeCell ref="DX131:EG131"/>
    <mergeCell ref="EH131:ET131"/>
    <mergeCell ref="EU131:FF131"/>
    <mergeCell ref="FG131:FS131"/>
    <mergeCell ref="FT131:GF131"/>
    <mergeCell ref="GG131:GR131"/>
    <mergeCell ref="EU139:FF139"/>
    <mergeCell ref="FG139:FS139"/>
    <mergeCell ref="FT139:GF139"/>
    <mergeCell ref="GG139:GR139"/>
    <mergeCell ref="A90:Y92"/>
    <mergeCell ref="Z90:AL92"/>
    <mergeCell ref="AM90:AY92"/>
    <mergeCell ref="AZ90:BL92"/>
    <mergeCell ref="BM90:CA92"/>
    <mergeCell ref="CB90:CQ92"/>
    <mergeCell ref="CR90:FF90"/>
    <mergeCell ref="FG90:FQ90"/>
    <mergeCell ref="FR90:FX90"/>
    <mergeCell ref="FY90:GK90"/>
    <mergeCell ref="GL90:GX90"/>
    <mergeCell ref="GY90:HI90"/>
    <mergeCell ref="CR91:FF91"/>
    <mergeCell ref="FG91:FQ91"/>
    <mergeCell ref="FR91:FX91"/>
    <mergeCell ref="FY91:GK91"/>
    <mergeCell ref="GL91:GX91"/>
    <mergeCell ref="GY91:HI91"/>
    <mergeCell ref="CR92:FF92"/>
    <mergeCell ref="FG92:FQ92"/>
    <mergeCell ref="FR92:FX92"/>
    <mergeCell ref="FY92:GK92"/>
    <mergeCell ref="GL92:GX92"/>
    <mergeCell ref="GY92:HI92"/>
    <mergeCell ref="GS131:HD131"/>
    <mergeCell ref="A134:T134"/>
    <mergeCell ref="U134:AF134"/>
    <mergeCell ref="AG134:AR134"/>
    <mergeCell ref="GS139:HD139"/>
    <mergeCell ref="A140:T140"/>
    <mergeCell ref="U140:AF140"/>
    <mergeCell ref="AG140:AR140"/>
    <mergeCell ref="AS140:BD140"/>
    <mergeCell ref="BE140:BP140"/>
    <mergeCell ref="BQ140:CB140"/>
    <mergeCell ref="CC140:CM140"/>
    <mergeCell ref="CN140:CW140"/>
    <mergeCell ref="CX140:DC140"/>
    <mergeCell ref="DD140:DM140"/>
    <mergeCell ref="DN140:DW140"/>
    <mergeCell ref="DX140:EG140"/>
    <mergeCell ref="EH140:ET140"/>
    <mergeCell ref="EU140:FF140"/>
    <mergeCell ref="FG140:FS140"/>
    <mergeCell ref="FT140:GF140"/>
    <mergeCell ref="GG140:GR140"/>
    <mergeCell ref="GS140:HD140"/>
    <mergeCell ref="A139:T139"/>
    <mergeCell ref="U139:AF139"/>
    <mergeCell ref="AG139:AR139"/>
    <mergeCell ref="AS139:BD139"/>
    <mergeCell ref="BE139:BP139"/>
    <mergeCell ref="BQ139:CB139"/>
    <mergeCell ref="CC139:CM139"/>
    <mergeCell ref="CN139:CW139"/>
    <mergeCell ref="CX139:DC139"/>
    <mergeCell ref="DD139:DM139"/>
    <mergeCell ref="DN139:DW139"/>
    <mergeCell ref="DX139:EG139"/>
    <mergeCell ref="EH139:ET139"/>
    <mergeCell ref="A105:Y107"/>
    <mergeCell ref="Z105:AL107"/>
    <mergeCell ref="AM105:AY107"/>
    <mergeCell ref="AZ105:BL107"/>
    <mergeCell ref="BM105:CA107"/>
    <mergeCell ref="CB105:CQ107"/>
    <mergeCell ref="CR105:FF105"/>
    <mergeCell ref="FG105:FQ105"/>
    <mergeCell ref="FR105:FX105"/>
    <mergeCell ref="FY105:GK105"/>
    <mergeCell ref="GL105:GX105"/>
    <mergeCell ref="GY105:HI105"/>
    <mergeCell ref="CR106:FF106"/>
    <mergeCell ref="FG106:FQ106"/>
    <mergeCell ref="FR106:FX106"/>
    <mergeCell ref="FY106:GK106"/>
    <mergeCell ref="GL106:GX106"/>
    <mergeCell ref="GY106:HI106"/>
    <mergeCell ref="CR107:FF107"/>
    <mergeCell ref="FG107:FQ107"/>
    <mergeCell ref="FR107:FX107"/>
    <mergeCell ref="FY107:GK107"/>
    <mergeCell ref="GL107:GX107"/>
    <mergeCell ref="GY107:HI107"/>
    <mergeCell ref="A108:Y110"/>
    <mergeCell ref="Z108:AL110"/>
    <mergeCell ref="AM108:AY110"/>
    <mergeCell ref="AZ108:BL110"/>
    <mergeCell ref="BM108:CA110"/>
    <mergeCell ref="CB108:CQ110"/>
    <mergeCell ref="CR108:FF108"/>
    <mergeCell ref="FG108:FQ108"/>
    <mergeCell ref="FR108:FX108"/>
    <mergeCell ref="FY108:GK108"/>
    <mergeCell ref="GL108:GX108"/>
    <mergeCell ref="GY108:HI108"/>
    <mergeCell ref="CR109:FF109"/>
    <mergeCell ref="FG109:FQ109"/>
    <mergeCell ref="FR109:FX109"/>
    <mergeCell ref="FY109:GK109"/>
    <mergeCell ref="GL109:GX109"/>
    <mergeCell ref="GY109:HI109"/>
    <mergeCell ref="CR110:FF110"/>
    <mergeCell ref="FG110:FQ110"/>
    <mergeCell ref="FR110:FX110"/>
    <mergeCell ref="FY110:GK110"/>
    <mergeCell ref="GL110:GX110"/>
    <mergeCell ref="GY110:HI110"/>
  </mergeCells>
  <pageMargins left="0.39370078740157483" right="0.39370078740157483" top="0.78740157480314965" bottom="0.39370078740157483" header="0.19685039370078741" footer="0.19685039370078741"/>
  <pageSetup paperSize="9" scale="44" fitToHeight="5" orientation="landscape" r:id="rId1"/>
  <headerFooter alignWithMargins="0"/>
  <rowBreaks count="2" manualBreakCount="2">
    <brk id="34" max="217" man="1"/>
    <brk id="169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83"/>
  <sheetViews>
    <sheetView view="pageBreakPreview" zoomScale="60" zoomScaleNormal="60" workbookViewId="0">
      <selection activeCell="N4" sqref="N4"/>
    </sheetView>
  </sheetViews>
  <sheetFormatPr defaultRowHeight="12.75" x14ac:dyDescent="0.2"/>
  <cols>
    <col min="1" max="1" width="85.42578125" customWidth="1"/>
    <col min="2" max="2" width="38.28515625" customWidth="1"/>
    <col min="3" max="8" width="15.7109375" customWidth="1"/>
    <col min="9" max="9" width="18.28515625" customWidth="1"/>
    <col min="10" max="10" width="19.140625" customWidth="1"/>
    <col min="11" max="11" width="24" customWidth="1"/>
    <col min="12" max="12" width="29.42578125" customWidth="1"/>
    <col min="13" max="13" width="19.42578125" customWidth="1"/>
    <col min="14" max="14" width="16.5703125" customWidth="1"/>
    <col min="15" max="15" width="19.140625" customWidth="1"/>
    <col min="16" max="17" width="9.140625" customWidth="1"/>
    <col min="18" max="18" width="28.42578125" customWidth="1"/>
    <col min="19" max="19" width="31.85546875" customWidth="1"/>
    <col min="20" max="20" width="27" customWidth="1"/>
    <col min="21" max="21" width="23.85546875" customWidth="1"/>
    <col min="22" max="22" width="9.140625" customWidth="1"/>
    <col min="24" max="24" width="33.85546875" customWidth="1"/>
    <col min="25" max="25" width="63.42578125" customWidth="1"/>
  </cols>
  <sheetData>
    <row r="3" spans="1:16" ht="19.5" x14ac:dyDescent="0.3">
      <c r="A3" s="363" t="s">
        <v>321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</row>
    <row r="4" spans="1:16" ht="19.5" x14ac:dyDescent="0.3">
      <c r="A4" s="363" t="s">
        <v>320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110">
        <f>НЗ!Q2</f>
        <v>45289</v>
      </c>
      <c r="O4" s="46" t="s">
        <v>319</v>
      </c>
    </row>
    <row r="5" spans="1:16" ht="19.5" x14ac:dyDescent="0.3">
      <c r="A5" s="46"/>
    </row>
    <row r="6" spans="1:16" ht="19.5" x14ac:dyDescent="0.3">
      <c r="A6" s="46"/>
    </row>
    <row r="7" spans="1:16" ht="19.5" x14ac:dyDescent="0.3">
      <c r="A7" s="46"/>
    </row>
    <row r="8" spans="1:16" ht="34.5" customHeight="1" x14ac:dyDescent="0.2">
      <c r="A8" s="364" t="s">
        <v>143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</row>
    <row r="9" spans="1:16" ht="42" customHeight="1" x14ac:dyDescent="0.2">
      <c r="A9" s="365" t="s">
        <v>329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</row>
    <row r="10" spans="1:16" ht="15.75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6" ht="19.5" x14ac:dyDescent="0.2">
      <c r="A11" s="364" t="s">
        <v>345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16" ht="19.5" x14ac:dyDescent="0.3">
      <c r="A12" s="49"/>
    </row>
    <row r="13" spans="1:16" ht="19.5" x14ac:dyDescent="0.3">
      <c r="A13" s="49"/>
    </row>
    <row r="14" spans="1:16" ht="19.5" x14ac:dyDescent="0.3">
      <c r="A14" s="49"/>
    </row>
    <row r="15" spans="1:16" ht="20.25" thickBot="1" x14ac:dyDescent="0.35">
      <c r="A15" s="362" t="s">
        <v>144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6" x14ac:dyDescent="0.2">
      <c r="A16" s="367" t="s">
        <v>145</v>
      </c>
      <c r="B16" s="367" t="s">
        <v>146</v>
      </c>
      <c r="C16" s="369"/>
      <c r="D16" s="367" t="s">
        <v>147</v>
      </c>
      <c r="E16" s="372"/>
      <c r="F16" s="372"/>
      <c r="G16" s="369"/>
      <c r="H16" s="374" t="s">
        <v>148</v>
      </c>
      <c r="I16" s="374" t="s">
        <v>149</v>
      </c>
      <c r="J16" s="374" t="s">
        <v>150</v>
      </c>
      <c r="K16" s="374" t="s">
        <v>151</v>
      </c>
      <c r="L16" s="374" t="s">
        <v>152</v>
      </c>
      <c r="M16" s="374" t="s">
        <v>153</v>
      </c>
      <c r="N16" s="374" t="s">
        <v>154</v>
      </c>
      <c r="O16" s="374" t="s">
        <v>155</v>
      </c>
      <c r="P16" s="366"/>
    </row>
    <row r="17" spans="1:16" ht="49.5" customHeight="1" thickBot="1" x14ac:dyDescent="0.25">
      <c r="A17" s="368"/>
      <c r="B17" s="370"/>
      <c r="C17" s="371"/>
      <c r="D17" s="370"/>
      <c r="E17" s="373"/>
      <c r="F17" s="373"/>
      <c r="G17" s="371"/>
      <c r="H17" s="375"/>
      <c r="I17" s="375"/>
      <c r="J17" s="375"/>
      <c r="K17" s="375"/>
      <c r="L17" s="375"/>
      <c r="M17" s="375"/>
      <c r="N17" s="375"/>
      <c r="O17" s="375"/>
      <c r="P17" s="366"/>
    </row>
    <row r="18" spans="1:16" ht="19.5" thickBot="1" x14ac:dyDescent="0.25">
      <c r="A18" s="368"/>
      <c r="B18" s="377" t="s">
        <v>156</v>
      </c>
      <c r="C18" s="380" t="s">
        <v>157</v>
      </c>
      <c r="D18" s="374" t="s">
        <v>158</v>
      </c>
      <c r="E18" s="383" t="s">
        <v>159</v>
      </c>
      <c r="F18" s="384"/>
      <c r="G18" s="385"/>
      <c r="H18" s="375"/>
      <c r="I18" s="375"/>
      <c r="J18" s="375"/>
      <c r="K18" s="375"/>
      <c r="L18" s="375"/>
      <c r="M18" s="375"/>
      <c r="N18" s="375"/>
      <c r="O18" s="375"/>
      <c r="P18" s="50"/>
    </row>
    <row r="19" spans="1:16" x14ac:dyDescent="0.2">
      <c r="A19" s="368"/>
      <c r="B19" s="378"/>
      <c r="C19" s="381"/>
      <c r="D19" s="375"/>
      <c r="E19" s="374" t="s">
        <v>160</v>
      </c>
      <c r="F19" s="374" t="s">
        <v>161</v>
      </c>
      <c r="G19" s="374" t="s">
        <v>162</v>
      </c>
      <c r="H19" s="375"/>
      <c r="I19" s="375"/>
      <c r="J19" s="375"/>
      <c r="K19" s="375"/>
      <c r="L19" s="375"/>
      <c r="M19" s="375"/>
      <c r="N19" s="375"/>
      <c r="O19" s="375"/>
      <c r="P19" s="50"/>
    </row>
    <row r="20" spans="1:16" ht="108" customHeight="1" thickBot="1" x14ac:dyDescent="0.25">
      <c r="A20" s="368"/>
      <c r="B20" s="379"/>
      <c r="C20" s="382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50"/>
    </row>
    <row r="21" spans="1:16" ht="18.75" x14ac:dyDescent="0.2">
      <c r="A21" s="374">
        <v>1</v>
      </c>
      <c r="B21" s="374">
        <v>2</v>
      </c>
      <c r="C21" s="374">
        <v>3</v>
      </c>
      <c r="D21" s="374" t="s">
        <v>163</v>
      </c>
      <c r="E21" s="374">
        <v>5</v>
      </c>
      <c r="F21" s="374">
        <v>6</v>
      </c>
      <c r="G21" s="374">
        <v>7</v>
      </c>
      <c r="H21" s="374">
        <v>8</v>
      </c>
      <c r="I21" s="374">
        <v>9</v>
      </c>
      <c r="J21" s="374">
        <v>10</v>
      </c>
      <c r="K21" s="374">
        <v>11</v>
      </c>
      <c r="L21" s="374">
        <v>12</v>
      </c>
      <c r="M21" s="51" t="s">
        <v>164</v>
      </c>
      <c r="N21" s="374">
        <v>14</v>
      </c>
      <c r="O21" s="374" t="s">
        <v>165</v>
      </c>
      <c r="P21" s="386"/>
    </row>
    <row r="22" spans="1:16" ht="18.75" x14ac:dyDescent="0.2">
      <c r="A22" s="375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51" t="s">
        <v>166</v>
      </c>
      <c r="N22" s="375"/>
      <c r="O22" s="375"/>
      <c r="P22" s="386"/>
    </row>
    <row r="23" spans="1:16" ht="19.5" thickBot="1" x14ac:dyDescent="0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52" t="s">
        <v>167</v>
      </c>
      <c r="N23" s="376"/>
      <c r="O23" s="376"/>
      <c r="P23" s="386"/>
    </row>
    <row r="24" spans="1:16" ht="94.5" hidden="1" thickBot="1" x14ac:dyDescent="0.35">
      <c r="A24" s="69" t="s">
        <v>189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 t="s">
        <v>168</v>
      </c>
      <c r="O24" s="54" t="s">
        <v>168</v>
      </c>
      <c r="P24" s="55"/>
    </row>
    <row r="25" spans="1:16" ht="19.5" hidden="1" thickBot="1" x14ac:dyDescent="0.35">
      <c r="A25" s="70" t="s">
        <v>169</v>
      </c>
      <c r="B25" s="53" t="s">
        <v>170</v>
      </c>
      <c r="C25" s="58">
        <f>НЗ!N19</f>
        <v>0</v>
      </c>
      <c r="D25" s="57">
        <f>E25*F25*G25</f>
        <v>0</v>
      </c>
      <c r="E25" s="58">
        <f>IF(C25&gt;0,НЗ!M19,0)</f>
        <v>0</v>
      </c>
      <c r="F25" s="57">
        <v>1</v>
      </c>
      <c r="G25" s="57">
        <v>1</v>
      </c>
      <c r="H25" s="57"/>
      <c r="I25" s="57"/>
      <c r="J25" s="57"/>
      <c r="K25" s="57"/>
      <c r="L25" s="57"/>
      <c r="M25" s="57">
        <f>C25*(D25+H25)-I25*J25+K25+L25</f>
        <v>0</v>
      </c>
      <c r="N25" s="57">
        <f>$S$171</f>
        <v>0.9970651168561846</v>
      </c>
      <c r="O25" s="57">
        <f>M25*N25</f>
        <v>0</v>
      </c>
      <c r="P25" s="55"/>
    </row>
    <row r="26" spans="1:16" ht="19.5" hidden="1" thickBot="1" x14ac:dyDescent="0.35">
      <c r="A26" s="70" t="s">
        <v>171</v>
      </c>
      <c r="B26" s="53" t="s">
        <v>170</v>
      </c>
      <c r="C26" s="59">
        <f t="shared" ref="C26:G27" si="0">C25</f>
        <v>0</v>
      </c>
      <c r="D26" s="57">
        <f t="shared" si="0"/>
        <v>0</v>
      </c>
      <c r="E26" s="57">
        <f t="shared" si="0"/>
        <v>0</v>
      </c>
      <c r="F26" s="57">
        <f t="shared" si="0"/>
        <v>1</v>
      </c>
      <c r="G26" s="57">
        <f t="shared" si="0"/>
        <v>1</v>
      </c>
      <c r="H26" s="57"/>
      <c r="I26" s="57"/>
      <c r="J26" s="57"/>
      <c r="K26" s="57"/>
      <c r="L26" s="57"/>
      <c r="M26" s="57">
        <f t="shared" ref="M26:M27" si="1">C26*(D26+H26)-I26*J26+K26+L26</f>
        <v>0</v>
      </c>
      <c r="N26" s="57">
        <f>$T$171</f>
        <v>0.9970651168561846</v>
      </c>
      <c r="O26" s="57">
        <f t="shared" ref="O26:O27" si="2">M26*N26</f>
        <v>0</v>
      </c>
      <c r="P26" s="55"/>
    </row>
    <row r="27" spans="1:16" ht="19.5" hidden="1" thickBot="1" x14ac:dyDescent="0.35">
      <c r="A27" s="70" t="s">
        <v>172</v>
      </c>
      <c r="B27" s="53" t="s">
        <v>170</v>
      </c>
      <c r="C27" s="59">
        <f t="shared" si="0"/>
        <v>0</v>
      </c>
      <c r="D27" s="57">
        <f t="shared" si="0"/>
        <v>0</v>
      </c>
      <c r="E27" s="57">
        <f t="shared" si="0"/>
        <v>0</v>
      </c>
      <c r="F27" s="57">
        <f t="shared" si="0"/>
        <v>1</v>
      </c>
      <c r="G27" s="57">
        <f t="shared" si="0"/>
        <v>1</v>
      </c>
      <c r="H27" s="57"/>
      <c r="I27" s="57"/>
      <c r="J27" s="57"/>
      <c r="K27" s="57"/>
      <c r="L27" s="57"/>
      <c r="M27" s="57">
        <f t="shared" si="1"/>
        <v>0</v>
      </c>
      <c r="N27" s="57">
        <f>$U$171</f>
        <v>0.9970651168561846</v>
      </c>
      <c r="O27" s="57">
        <f t="shared" si="2"/>
        <v>0</v>
      </c>
      <c r="P27" s="55"/>
    </row>
    <row r="28" spans="1:16" ht="75.75" hidden="1" thickBot="1" x14ac:dyDescent="0.35">
      <c r="A28" s="69" t="s">
        <v>190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168</v>
      </c>
      <c r="O28" s="54" t="s">
        <v>168</v>
      </c>
      <c r="P28" s="55"/>
    </row>
    <row r="29" spans="1:16" ht="19.5" hidden="1" thickBot="1" x14ac:dyDescent="0.35">
      <c r="A29" s="70" t="s">
        <v>169</v>
      </c>
      <c r="B29" s="53" t="s">
        <v>170</v>
      </c>
      <c r="C29" s="58">
        <f>НЗ!N20</f>
        <v>0</v>
      </c>
      <c r="D29" s="57">
        <f>E29*F29*G29</f>
        <v>0</v>
      </c>
      <c r="E29" s="58">
        <f>IF(C29&gt;0,НЗ!M20,0)</f>
        <v>0</v>
      </c>
      <c r="F29" s="57">
        <v>1</v>
      </c>
      <c r="G29" s="57">
        <v>1</v>
      </c>
      <c r="H29" s="57"/>
      <c r="I29" s="57"/>
      <c r="J29" s="57"/>
      <c r="K29" s="57"/>
      <c r="L29" s="57"/>
      <c r="M29" s="57">
        <f>C29*(D29+H29)-I29*J29+K29+L29</f>
        <v>0</v>
      </c>
      <c r="N29" s="57">
        <f>$S$171</f>
        <v>0.9970651168561846</v>
      </c>
      <c r="O29" s="57">
        <f>M29*N29</f>
        <v>0</v>
      </c>
      <c r="P29" s="55"/>
    </row>
    <row r="30" spans="1:16" ht="19.5" hidden="1" thickBot="1" x14ac:dyDescent="0.35">
      <c r="A30" s="70" t="s">
        <v>171</v>
      </c>
      <c r="B30" s="53" t="s">
        <v>170</v>
      </c>
      <c r="C30" s="59">
        <f t="shared" ref="C30:G30" si="3">C29</f>
        <v>0</v>
      </c>
      <c r="D30" s="57">
        <f t="shared" si="3"/>
        <v>0</v>
      </c>
      <c r="E30" s="57">
        <f t="shared" si="3"/>
        <v>0</v>
      </c>
      <c r="F30" s="57">
        <f t="shared" si="3"/>
        <v>1</v>
      </c>
      <c r="G30" s="57">
        <f t="shared" si="3"/>
        <v>1</v>
      </c>
      <c r="H30" s="57"/>
      <c r="I30" s="57"/>
      <c r="J30" s="57"/>
      <c r="K30" s="57"/>
      <c r="L30" s="57"/>
      <c r="M30" s="57">
        <f t="shared" ref="M30:M31" si="4">C30*(D30+H30)-I30*J30+K30+L30</f>
        <v>0</v>
      </c>
      <c r="N30" s="57">
        <f>$T$171</f>
        <v>0.9970651168561846</v>
      </c>
      <c r="O30" s="57">
        <f t="shared" ref="O30:O31" si="5">M30*N30</f>
        <v>0</v>
      </c>
      <c r="P30" s="55"/>
    </row>
    <row r="31" spans="1:16" ht="19.5" hidden="1" thickBot="1" x14ac:dyDescent="0.35">
      <c r="A31" s="70" t="s">
        <v>172</v>
      </c>
      <c r="B31" s="53" t="s">
        <v>170</v>
      </c>
      <c r="C31" s="59">
        <f t="shared" ref="C31:G31" si="6">C30</f>
        <v>0</v>
      </c>
      <c r="D31" s="57">
        <f t="shared" si="6"/>
        <v>0</v>
      </c>
      <c r="E31" s="57">
        <f t="shared" si="6"/>
        <v>0</v>
      </c>
      <c r="F31" s="57">
        <f t="shared" si="6"/>
        <v>1</v>
      </c>
      <c r="G31" s="57">
        <f t="shared" si="6"/>
        <v>1</v>
      </c>
      <c r="H31" s="57"/>
      <c r="I31" s="57"/>
      <c r="J31" s="57"/>
      <c r="K31" s="57"/>
      <c r="L31" s="57"/>
      <c r="M31" s="57">
        <f t="shared" si="4"/>
        <v>0</v>
      </c>
      <c r="N31" s="57">
        <f>$U$171</f>
        <v>0.9970651168561846</v>
      </c>
      <c r="O31" s="57">
        <f t="shared" si="5"/>
        <v>0</v>
      </c>
      <c r="P31" s="55"/>
    </row>
    <row r="32" spans="1:16" ht="75.75" hidden="1" thickBot="1" x14ac:dyDescent="0.35">
      <c r="A32" s="69" t="s">
        <v>191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168</v>
      </c>
      <c r="O32" s="54" t="s">
        <v>168</v>
      </c>
      <c r="P32" s="55"/>
    </row>
    <row r="33" spans="1:16" ht="19.5" hidden="1" thickBot="1" x14ac:dyDescent="0.35">
      <c r="A33" s="70" t="s">
        <v>169</v>
      </c>
      <c r="B33" s="53" t="s">
        <v>170</v>
      </c>
      <c r="C33" s="58">
        <f>НЗ!N21</f>
        <v>0</v>
      </c>
      <c r="D33" s="57">
        <f>E33*F33*G33</f>
        <v>0</v>
      </c>
      <c r="E33" s="58">
        <f>IF(C33&gt;0,НЗ!M21,0)</f>
        <v>0</v>
      </c>
      <c r="F33" s="57">
        <v>1</v>
      </c>
      <c r="G33" s="57">
        <v>1</v>
      </c>
      <c r="H33" s="57"/>
      <c r="I33" s="57"/>
      <c r="J33" s="57"/>
      <c r="K33" s="57"/>
      <c r="L33" s="57"/>
      <c r="M33" s="57">
        <f>C33*(D33+H33)-I33*J33+K33+L33</f>
        <v>0</v>
      </c>
      <c r="N33" s="57">
        <f>$S$171</f>
        <v>0.9970651168561846</v>
      </c>
      <c r="O33" s="57">
        <f>M33*N33</f>
        <v>0</v>
      </c>
      <c r="P33" s="55"/>
    </row>
    <row r="34" spans="1:16" ht="19.5" hidden="1" thickBot="1" x14ac:dyDescent="0.35">
      <c r="A34" s="70" t="s">
        <v>171</v>
      </c>
      <c r="B34" s="53" t="s">
        <v>170</v>
      </c>
      <c r="C34" s="59">
        <f t="shared" ref="C34:G35" si="7">C33</f>
        <v>0</v>
      </c>
      <c r="D34" s="57">
        <f t="shared" si="7"/>
        <v>0</v>
      </c>
      <c r="E34" s="57">
        <f t="shared" si="7"/>
        <v>0</v>
      </c>
      <c r="F34" s="57">
        <f t="shared" si="7"/>
        <v>1</v>
      </c>
      <c r="G34" s="57">
        <f t="shared" si="7"/>
        <v>1</v>
      </c>
      <c r="H34" s="57"/>
      <c r="I34" s="57"/>
      <c r="J34" s="57"/>
      <c r="K34" s="57"/>
      <c r="L34" s="57"/>
      <c r="M34" s="57">
        <f t="shared" ref="M34:M35" si="8">C34*(D34+H34)-I34*J34+K34+L34</f>
        <v>0</v>
      </c>
      <c r="N34" s="57">
        <f>$T$171</f>
        <v>0.9970651168561846</v>
      </c>
      <c r="O34" s="57">
        <f t="shared" ref="O34:O35" si="9">M34*N34</f>
        <v>0</v>
      </c>
      <c r="P34" s="55"/>
    </row>
    <row r="35" spans="1:16" ht="19.5" hidden="1" thickBot="1" x14ac:dyDescent="0.35">
      <c r="A35" s="70" t="s">
        <v>172</v>
      </c>
      <c r="B35" s="53" t="s">
        <v>170</v>
      </c>
      <c r="C35" s="59">
        <f t="shared" si="7"/>
        <v>0</v>
      </c>
      <c r="D35" s="57">
        <f t="shared" si="7"/>
        <v>0</v>
      </c>
      <c r="E35" s="57">
        <f t="shared" si="7"/>
        <v>0</v>
      </c>
      <c r="F35" s="57">
        <f t="shared" si="7"/>
        <v>1</v>
      </c>
      <c r="G35" s="57">
        <f t="shared" si="7"/>
        <v>1</v>
      </c>
      <c r="H35" s="57"/>
      <c r="I35" s="57"/>
      <c r="J35" s="57"/>
      <c r="K35" s="57"/>
      <c r="L35" s="57"/>
      <c r="M35" s="57">
        <f t="shared" si="8"/>
        <v>0</v>
      </c>
      <c r="N35" s="57">
        <f>$U$171</f>
        <v>0.9970651168561846</v>
      </c>
      <c r="O35" s="57">
        <f t="shared" si="9"/>
        <v>0</v>
      </c>
      <c r="P35" s="55"/>
    </row>
    <row r="36" spans="1:16" ht="57" hidden="1" thickBot="1" x14ac:dyDescent="0.35">
      <c r="A36" s="69" t="s">
        <v>192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 t="s">
        <v>168</v>
      </c>
      <c r="O36" s="54" t="s">
        <v>168</v>
      </c>
      <c r="P36" s="55"/>
    </row>
    <row r="37" spans="1:16" ht="19.5" hidden="1" thickBot="1" x14ac:dyDescent="0.35">
      <c r="A37" s="70" t="s">
        <v>169</v>
      </c>
      <c r="B37" s="53" t="s">
        <v>170</v>
      </c>
      <c r="C37" s="58">
        <f>НЗ!N22</f>
        <v>0</v>
      </c>
      <c r="D37" s="57">
        <f>E37*F37*G37</f>
        <v>0</v>
      </c>
      <c r="E37" s="58">
        <f>IF(C37&gt;0,НЗ!M22,0)</f>
        <v>0</v>
      </c>
      <c r="F37" s="57">
        <v>1</v>
      </c>
      <c r="G37" s="57">
        <v>1</v>
      </c>
      <c r="H37" s="57"/>
      <c r="I37" s="57"/>
      <c r="J37" s="57"/>
      <c r="K37" s="57"/>
      <c r="L37" s="57"/>
      <c r="M37" s="57">
        <f>C37*(D37+H37)-I37*J37+K37+L37</f>
        <v>0</v>
      </c>
      <c r="N37" s="57">
        <f>$S$171</f>
        <v>0.9970651168561846</v>
      </c>
      <c r="O37" s="57">
        <f>M37*N37</f>
        <v>0</v>
      </c>
      <c r="P37" s="55"/>
    </row>
    <row r="38" spans="1:16" ht="19.5" hidden="1" thickBot="1" x14ac:dyDescent="0.35">
      <c r="A38" s="70" t="s">
        <v>171</v>
      </c>
      <c r="B38" s="53" t="s">
        <v>170</v>
      </c>
      <c r="C38" s="59">
        <f t="shared" ref="C38:G38" si="10">C37</f>
        <v>0</v>
      </c>
      <c r="D38" s="57">
        <f t="shared" si="10"/>
        <v>0</v>
      </c>
      <c r="E38" s="57">
        <f t="shared" si="10"/>
        <v>0</v>
      </c>
      <c r="F38" s="57">
        <f t="shared" si="10"/>
        <v>1</v>
      </c>
      <c r="G38" s="57">
        <f t="shared" si="10"/>
        <v>1</v>
      </c>
      <c r="H38" s="57"/>
      <c r="I38" s="57"/>
      <c r="J38" s="57"/>
      <c r="K38" s="57"/>
      <c r="L38" s="57"/>
      <c r="M38" s="57">
        <f t="shared" ref="M38:M39" si="11">C38*(D38+H38)-I38*J38+K38+L38</f>
        <v>0</v>
      </c>
      <c r="N38" s="57">
        <f>$T$171</f>
        <v>0.9970651168561846</v>
      </c>
      <c r="O38" s="57">
        <f t="shared" ref="O38:O39" si="12">M38*N38</f>
        <v>0</v>
      </c>
      <c r="P38" s="55"/>
    </row>
    <row r="39" spans="1:16" ht="19.5" hidden="1" thickBot="1" x14ac:dyDescent="0.35">
      <c r="A39" s="70" t="s">
        <v>172</v>
      </c>
      <c r="B39" s="53" t="s">
        <v>170</v>
      </c>
      <c r="C39" s="59">
        <f t="shared" ref="C39:G39" si="13">C38</f>
        <v>0</v>
      </c>
      <c r="D39" s="57">
        <f t="shared" si="13"/>
        <v>0</v>
      </c>
      <c r="E39" s="57">
        <f t="shared" si="13"/>
        <v>0</v>
      </c>
      <c r="F39" s="57">
        <f t="shared" si="13"/>
        <v>1</v>
      </c>
      <c r="G39" s="57">
        <f t="shared" si="13"/>
        <v>1</v>
      </c>
      <c r="H39" s="57"/>
      <c r="I39" s="57"/>
      <c r="J39" s="57"/>
      <c r="K39" s="57"/>
      <c r="L39" s="57"/>
      <c r="M39" s="57">
        <f t="shared" si="11"/>
        <v>0</v>
      </c>
      <c r="N39" s="57">
        <f>$U$171</f>
        <v>0.9970651168561846</v>
      </c>
      <c r="O39" s="57">
        <f t="shared" si="12"/>
        <v>0</v>
      </c>
      <c r="P39" s="55"/>
    </row>
    <row r="40" spans="1:16" ht="57" hidden="1" thickBot="1" x14ac:dyDescent="0.35">
      <c r="A40" s="69" t="s">
        <v>193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 t="s">
        <v>168</v>
      </c>
      <c r="O40" s="54" t="s">
        <v>168</v>
      </c>
      <c r="P40" s="55"/>
    </row>
    <row r="41" spans="1:16" ht="19.5" hidden="1" thickBot="1" x14ac:dyDescent="0.35">
      <c r="A41" s="70" t="s">
        <v>169</v>
      </c>
      <c r="B41" s="53" t="s">
        <v>170</v>
      </c>
      <c r="C41" s="58">
        <f>НЗ!N23</f>
        <v>0</v>
      </c>
      <c r="D41" s="57">
        <f>E41*F41*G41</f>
        <v>0</v>
      </c>
      <c r="E41" s="58">
        <f>IF(C41&gt;0,НЗ!M23,0)</f>
        <v>0</v>
      </c>
      <c r="F41" s="57">
        <v>1</v>
      </c>
      <c r="G41" s="57">
        <v>1</v>
      </c>
      <c r="H41" s="57"/>
      <c r="I41" s="57"/>
      <c r="J41" s="57"/>
      <c r="K41" s="57"/>
      <c r="L41" s="57"/>
      <c r="M41" s="57">
        <f>C41*(D41+H41)-I41*J41+K41+L41</f>
        <v>0</v>
      </c>
      <c r="N41" s="57">
        <f>$S$171</f>
        <v>0.9970651168561846</v>
      </c>
      <c r="O41" s="57">
        <f>M41*N41</f>
        <v>0</v>
      </c>
      <c r="P41" s="55"/>
    </row>
    <row r="42" spans="1:16" ht="19.5" hidden="1" thickBot="1" x14ac:dyDescent="0.35">
      <c r="A42" s="70" t="s">
        <v>171</v>
      </c>
      <c r="B42" s="53" t="s">
        <v>170</v>
      </c>
      <c r="C42" s="59">
        <f t="shared" ref="C42:G43" si="14">C41</f>
        <v>0</v>
      </c>
      <c r="D42" s="57">
        <f t="shared" si="14"/>
        <v>0</v>
      </c>
      <c r="E42" s="57">
        <f t="shared" si="14"/>
        <v>0</v>
      </c>
      <c r="F42" s="57">
        <f t="shared" si="14"/>
        <v>1</v>
      </c>
      <c r="G42" s="57">
        <f t="shared" si="14"/>
        <v>1</v>
      </c>
      <c r="H42" s="57"/>
      <c r="I42" s="57"/>
      <c r="J42" s="57"/>
      <c r="K42" s="57"/>
      <c r="L42" s="57"/>
      <c r="M42" s="57">
        <f t="shared" ref="M42:M43" si="15">C42*(D42+H42)-I42*J42+K42+L42</f>
        <v>0</v>
      </c>
      <c r="N42" s="57">
        <f>$T$171</f>
        <v>0.9970651168561846</v>
      </c>
      <c r="O42" s="57">
        <f t="shared" ref="O42:O43" si="16">M42*N42</f>
        <v>0</v>
      </c>
      <c r="P42" s="55"/>
    </row>
    <row r="43" spans="1:16" ht="19.5" hidden="1" thickBot="1" x14ac:dyDescent="0.35">
      <c r="A43" s="70" t="s">
        <v>172</v>
      </c>
      <c r="B43" s="53" t="s">
        <v>170</v>
      </c>
      <c r="C43" s="59">
        <f t="shared" si="14"/>
        <v>0</v>
      </c>
      <c r="D43" s="57">
        <f t="shared" si="14"/>
        <v>0</v>
      </c>
      <c r="E43" s="57">
        <f t="shared" si="14"/>
        <v>0</v>
      </c>
      <c r="F43" s="57">
        <f t="shared" si="14"/>
        <v>1</v>
      </c>
      <c r="G43" s="57">
        <f t="shared" si="14"/>
        <v>1</v>
      </c>
      <c r="H43" s="57"/>
      <c r="I43" s="57"/>
      <c r="J43" s="57"/>
      <c r="K43" s="57"/>
      <c r="L43" s="57"/>
      <c r="M43" s="57">
        <f t="shared" si="15"/>
        <v>0</v>
      </c>
      <c r="N43" s="57">
        <f>$U$171</f>
        <v>0.9970651168561846</v>
      </c>
      <c r="O43" s="57">
        <f t="shared" si="16"/>
        <v>0</v>
      </c>
      <c r="P43" s="55"/>
    </row>
    <row r="44" spans="1:16" ht="57" hidden="1" thickBot="1" x14ac:dyDescent="0.35">
      <c r="A44" s="69" t="s">
        <v>194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 t="s">
        <v>168</v>
      </c>
      <c r="O44" s="54" t="s">
        <v>168</v>
      </c>
      <c r="P44" s="55"/>
    </row>
    <row r="45" spans="1:16" ht="19.5" hidden="1" thickBot="1" x14ac:dyDescent="0.35">
      <c r="A45" s="70" t="s">
        <v>169</v>
      </c>
      <c r="B45" s="53" t="s">
        <v>170</v>
      </c>
      <c r="C45" s="58">
        <f>НЗ!N24</f>
        <v>0</v>
      </c>
      <c r="D45" s="57">
        <f>E45*F45*G45</f>
        <v>0</v>
      </c>
      <c r="E45" s="58">
        <f>IF(C45&gt;0,НЗ!M24,0)</f>
        <v>0</v>
      </c>
      <c r="F45" s="57">
        <v>1</v>
      </c>
      <c r="G45" s="57">
        <v>1</v>
      </c>
      <c r="H45" s="57"/>
      <c r="I45" s="57"/>
      <c r="J45" s="57"/>
      <c r="K45" s="57"/>
      <c r="L45" s="57"/>
      <c r="M45" s="57">
        <f>C45*(D45+H45)-I45*J45+K45+L45</f>
        <v>0</v>
      </c>
      <c r="N45" s="57">
        <f>$S$171</f>
        <v>0.9970651168561846</v>
      </c>
      <c r="O45" s="57">
        <f>M45*N45</f>
        <v>0</v>
      </c>
      <c r="P45" s="55"/>
    </row>
    <row r="46" spans="1:16" ht="19.5" hidden="1" thickBot="1" x14ac:dyDescent="0.35">
      <c r="A46" s="70" t="s">
        <v>171</v>
      </c>
      <c r="B46" s="53" t="s">
        <v>170</v>
      </c>
      <c r="C46" s="59">
        <f t="shared" ref="C46:G46" si="17">C45</f>
        <v>0</v>
      </c>
      <c r="D46" s="57">
        <f t="shared" si="17"/>
        <v>0</v>
      </c>
      <c r="E46" s="57">
        <f t="shared" si="17"/>
        <v>0</v>
      </c>
      <c r="F46" s="57">
        <f t="shared" si="17"/>
        <v>1</v>
      </c>
      <c r="G46" s="57">
        <f t="shared" si="17"/>
        <v>1</v>
      </c>
      <c r="H46" s="57"/>
      <c r="I46" s="57"/>
      <c r="J46" s="57"/>
      <c r="K46" s="57"/>
      <c r="L46" s="57"/>
      <c r="M46" s="57">
        <f t="shared" ref="M46:M47" si="18">C46*(D46+H46)-I46*J46+K46+L46</f>
        <v>0</v>
      </c>
      <c r="N46" s="57">
        <f>$T$171</f>
        <v>0.9970651168561846</v>
      </c>
      <c r="O46" s="57">
        <f t="shared" ref="O46:O47" si="19">M46*N46</f>
        <v>0</v>
      </c>
      <c r="P46" s="55"/>
    </row>
    <row r="47" spans="1:16" ht="19.5" hidden="1" thickBot="1" x14ac:dyDescent="0.35">
      <c r="A47" s="70" t="s">
        <v>172</v>
      </c>
      <c r="B47" s="53" t="s">
        <v>170</v>
      </c>
      <c r="C47" s="59">
        <f t="shared" ref="C47:G47" si="20">C46</f>
        <v>0</v>
      </c>
      <c r="D47" s="57">
        <f t="shared" si="20"/>
        <v>0</v>
      </c>
      <c r="E47" s="57">
        <f t="shared" si="20"/>
        <v>0</v>
      </c>
      <c r="F47" s="57">
        <f t="shared" si="20"/>
        <v>1</v>
      </c>
      <c r="G47" s="57">
        <f t="shared" si="20"/>
        <v>1</v>
      </c>
      <c r="H47" s="57"/>
      <c r="I47" s="57"/>
      <c r="J47" s="57"/>
      <c r="K47" s="57"/>
      <c r="L47" s="57"/>
      <c r="M47" s="57">
        <f t="shared" si="18"/>
        <v>0</v>
      </c>
      <c r="N47" s="57">
        <f>$U$171</f>
        <v>0.9970651168561846</v>
      </c>
      <c r="O47" s="57">
        <f t="shared" si="19"/>
        <v>0</v>
      </c>
      <c r="P47" s="55"/>
    </row>
    <row r="48" spans="1:16" ht="57" hidden="1" thickBot="1" x14ac:dyDescent="0.35">
      <c r="A48" s="69" t="s">
        <v>195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 t="s">
        <v>168</v>
      </c>
      <c r="O48" s="54" t="s">
        <v>168</v>
      </c>
      <c r="P48" s="55"/>
    </row>
    <row r="49" spans="1:16" ht="19.5" hidden="1" thickBot="1" x14ac:dyDescent="0.35">
      <c r="A49" s="70" t="s">
        <v>169</v>
      </c>
      <c r="B49" s="53" t="s">
        <v>170</v>
      </c>
      <c r="C49" s="58">
        <f>НЗ!N25</f>
        <v>0</v>
      </c>
      <c r="D49" s="57">
        <f>E49*F49*G49</f>
        <v>0</v>
      </c>
      <c r="E49" s="58">
        <f>IF(C49&gt;0,НЗ!M25,0)</f>
        <v>0</v>
      </c>
      <c r="F49" s="57">
        <v>1</v>
      </c>
      <c r="G49" s="57">
        <v>1</v>
      </c>
      <c r="H49" s="57"/>
      <c r="I49" s="57"/>
      <c r="J49" s="57"/>
      <c r="K49" s="57"/>
      <c r="L49" s="57"/>
      <c r="M49" s="57">
        <f>C49*(D49+H49)-I49*J49+K49+L49</f>
        <v>0</v>
      </c>
      <c r="N49" s="57">
        <f>$S$171</f>
        <v>0.9970651168561846</v>
      </c>
      <c r="O49" s="57">
        <f>M49*N49</f>
        <v>0</v>
      </c>
      <c r="P49" s="55"/>
    </row>
    <row r="50" spans="1:16" ht="19.5" hidden="1" thickBot="1" x14ac:dyDescent="0.35">
      <c r="A50" s="70" t="s">
        <v>171</v>
      </c>
      <c r="B50" s="53" t="s">
        <v>170</v>
      </c>
      <c r="C50" s="59">
        <f t="shared" ref="C50:G51" si="21">C49</f>
        <v>0</v>
      </c>
      <c r="D50" s="57">
        <f t="shared" si="21"/>
        <v>0</v>
      </c>
      <c r="E50" s="57">
        <f t="shared" si="21"/>
        <v>0</v>
      </c>
      <c r="F50" s="57">
        <f t="shared" si="21"/>
        <v>1</v>
      </c>
      <c r="G50" s="57">
        <f t="shared" si="21"/>
        <v>1</v>
      </c>
      <c r="H50" s="57"/>
      <c r="I50" s="57"/>
      <c r="J50" s="57"/>
      <c r="K50" s="57"/>
      <c r="L50" s="57"/>
      <c r="M50" s="57">
        <f t="shared" ref="M50:M51" si="22">C50*(D50+H50)-I50*J50+K50+L50</f>
        <v>0</v>
      </c>
      <c r="N50" s="57">
        <f>$T$171</f>
        <v>0.9970651168561846</v>
      </c>
      <c r="O50" s="57">
        <f t="shared" ref="O50:O51" si="23">M50*N50</f>
        <v>0</v>
      </c>
      <c r="P50" s="55"/>
    </row>
    <row r="51" spans="1:16" ht="19.5" hidden="1" thickBot="1" x14ac:dyDescent="0.35">
      <c r="A51" s="70" t="s">
        <v>172</v>
      </c>
      <c r="B51" s="53" t="s">
        <v>170</v>
      </c>
      <c r="C51" s="59">
        <f t="shared" si="21"/>
        <v>0</v>
      </c>
      <c r="D51" s="57">
        <f t="shared" si="21"/>
        <v>0</v>
      </c>
      <c r="E51" s="57">
        <f t="shared" si="21"/>
        <v>0</v>
      </c>
      <c r="F51" s="57">
        <f t="shared" si="21"/>
        <v>1</v>
      </c>
      <c r="G51" s="57">
        <f t="shared" si="21"/>
        <v>1</v>
      </c>
      <c r="H51" s="57"/>
      <c r="I51" s="57"/>
      <c r="J51" s="57"/>
      <c r="K51" s="57"/>
      <c r="L51" s="57"/>
      <c r="M51" s="57">
        <f t="shared" si="22"/>
        <v>0</v>
      </c>
      <c r="N51" s="57">
        <f>$U$171</f>
        <v>0.9970651168561846</v>
      </c>
      <c r="O51" s="57">
        <f t="shared" si="23"/>
        <v>0</v>
      </c>
      <c r="P51" s="55"/>
    </row>
    <row r="52" spans="1:16" ht="57" hidden="1" thickBot="1" x14ac:dyDescent="0.35">
      <c r="A52" s="69" t="s">
        <v>196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 t="s">
        <v>168</v>
      </c>
      <c r="O52" s="54" t="s">
        <v>168</v>
      </c>
      <c r="P52" s="55"/>
    </row>
    <row r="53" spans="1:16" ht="19.5" hidden="1" thickBot="1" x14ac:dyDescent="0.35">
      <c r="A53" s="70" t="s">
        <v>169</v>
      </c>
      <c r="B53" s="53" t="s">
        <v>170</v>
      </c>
      <c r="C53" s="58">
        <f>НЗ!N26</f>
        <v>0</v>
      </c>
      <c r="D53" s="57">
        <f>E53*F53*G53</f>
        <v>0</v>
      </c>
      <c r="E53" s="58">
        <f>IF(C53&gt;0,НЗ!M26,0)</f>
        <v>0</v>
      </c>
      <c r="F53" s="57">
        <v>1</v>
      </c>
      <c r="G53" s="57">
        <v>1</v>
      </c>
      <c r="H53" s="57"/>
      <c r="I53" s="57"/>
      <c r="J53" s="57"/>
      <c r="K53" s="57"/>
      <c r="L53" s="57"/>
      <c r="M53" s="57">
        <f>C53*(D53+H53)-I53*J53+K53+L53</f>
        <v>0</v>
      </c>
      <c r="N53" s="57">
        <f>$S$171</f>
        <v>0.9970651168561846</v>
      </c>
      <c r="O53" s="57">
        <f>M53*N53</f>
        <v>0</v>
      </c>
      <c r="P53" s="55"/>
    </row>
    <row r="54" spans="1:16" ht="19.5" hidden="1" thickBot="1" x14ac:dyDescent="0.35">
      <c r="A54" s="70" t="s">
        <v>171</v>
      </c>
      <c r="B54" s="53" t="s">
        <v>170</v>
      </c>
      <c r="C54" s="59">
        <f t="shared" ref="C54:G54" si="24">C53</f>
        <v>0</v>
      </c>
      <c r="D54" s="57">
        <f t="shared" si="24"/>
        <v>0</v>
      </c>
      <c r="E54" s="57">
        <f t="shared" si="24"/>
        <v>0</v>
      </c>
      <c r="F54" s="57">
        <f t="shared" si="24"/>
        <v>1</v>
      </c>
      <c r="G54" s="57">
        <f t="shared" si="24"/>
        <v>1</v>
      </c>
      <c r="H54" s="57"/>
      <c r="I54" s="57"/>
      <c r="J54" s="57"/>
      <c r="K54" s="57"/>
      <c r="L54" s="57"/>
      <c r="M54" s="57">
        <f t="shared" ref="M54:M55" si="25">C54*(D54+H54)-I54*J54+K54+L54</f>
        <v>0</v>
      </c>
      <c r="N54" s="57">
        <f>$T$171</f>
        <v>0.9970651168561846</v>
      </c>
      <c r="O54" s="57">
        <f t="shared" ref="O54:O55" si="26">M54*N54</f>
        <v>0</v>
      </c>
      <c r="P54" s="55"/>
    </row>
    <row r="55" spans="1:16" ht="19.5" hidden="1" thickBot="1" x14ac:dyDescent="0.35">
      <c r="A55" s="70" t="s">
        <v>172</v>
      </c>
      <c r="B55" s="53" t="s">
        <v>170</v>
      </c>
      <c r="C55" s="59">
        <f t="shared" ref="C55:G55" si="27">C54</f>
        <v>0</v>
      </c>
      <c r="D55" s="57">
        <f t="shared" si="27"/>
        <v>0</v>
      </c>
      <c r="E55" s="57">
        <f t="shared" si="27"/>
        <v>0</v>
      </c>
      <c r="F55" s="57">
        <f t="shared" si="27"/>
        <v>1</v>
      </c>
      <c r="G55" s="57">
        <f t="shared" si="27"/>
        <v>1</v>
      </c>
      <c r="H55" s="57"/>
      <c r="I55" s="57"/>
      <c r="J55" s="57"/>
      <c r="K55" s="57"/>
      <c r="L55" s="57"/>
      <c r="M55" s="57">
        <f t="shared" si="25"/>
        <v>0</v>
      </c>
      <c r="N55" s="57">
        <f>$U$171</f>
        <v>0.9970651168561846</v>
      </c>
      <c r="O55" s="57">
        <f t="shared" si="26"/>
        <v>0</v>
      </c>
      <c r="P55" s="55"/>
    </row>
    <row r="56" spans="1:16" ht="94.5" hidden="1" thickBot="1" x14ac:dyDescent="0.35">
      <c r="A56" s="69" t="s">
        <v>197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 t="s">
        <v>168</v>
      </c>
      <c r="O56" s="54" t="s">
        <v>168</v>
      </c>
      <c r="P56" s="55"/>
    </row>
    <row r="57" spans="1:16" ht="19.5" hidden="1" thickBot="1" x14ac:dyDescent="0.35">
      <c r="A57" s="70" t="s">
        <v>169</v>
      </c>
      <c r="B57" s="53" t="s">
        <v>170</v>
      </c>
      <c r="C57" s="58">
        <f>НЗ!N9</f>
        <v>0</v>
      </c>
      <c r="D57" s="57">
        <f>E57*F57*G57</f>
        <v>0</v>
      </c>
      <c r="E57" s="58">
        <f>IF(C57&gt;0,НЗ!M9,0)</f>
        <v>0</v>
      </c>
      <c r="F57" s="57">
        <v>1</v>
      </c>
      <c r="G57" s="57">
        <v>1</v>
      </c>
      <c r="H57" s="57"/>
      <c r="I57" s="57"/>
      <c r="J57" s="57"/>
      <c r="K57" s="57"/>
      <c r="L57" s="57"/>
      <c r="M57" s="57">
        <f>C57*(D57+H57)-I57*J57+K57+L57</f>
        <v>0</v>
      </c>
      <c r="N57" s="57">
        <f>$S$171</f>
        <v>0.9970651168561846</v>
      </c>
      <c r="O57" s="57">
        <f>M57*N57</f>
        <v>0</v>
      </c>
      <c r="P57" s="55"/>
    </row>
    <row r="58" spans="1:16" ht="19.5" hidden="1" thickBot="1" x14ac:dyDescent="0.35">
      <c r="A58" s="70" t="s">
        <v>171</v>
      </c>
      <c r="B58" s="53" t="s">
        <v>170</v>
      </c>
      <c r="C58" s="59">
        <f t="shared" ref="C58:G59" si="28">C57</f>
        <v>0</v>
      </c>
      <c r="D58" s="57">
        <f t="shared" si="28"/>
        <v>0</v>
      </c>
      <c r="E58" s="57">
        <f t="shared" si="28"/>
        <v>0</v>
      </c>
      <c r="F58" s="57">
        <f t="shared" si="28"/>
        <v>1</v>
      </c>
      <c r="G58" s="57">
        <f t="shared" si="28"/>
        <v>1</v>
      </c>
      <c r="H58" s="57"/>
      <c r="I58" s="57"/>
      <c r="J58" s="57"/>
      <c r="K58" s="57"/>
      <c r="L58" s="57"/>
      <c r="M58" s="57">
        <f t="shared" ref="M58:M59" si="29">C58*(D58+H58)-I58*J58+K58+L58</f>
        <v>0</v>
      </c>
      <c r="N58" s="57">
        <f>$T$171</f>
        <v>0.9970651168561846</v>
      </c>
      <c r="O58" s="57">
        <f t="shared" ref="O58:O59" si="30">M58*N58</f>
        <v>0</v>
      </c>
      <c r="P58" s="55"/>
    </row>
    <row r="59" spans="1:16" ht="19.5" hidden="1" thickBot="1" x14ac:dyDescent="0.35">
      <c r="A59" s="70" t="s">
        <v>172</v>
      </c>
      <c r="B59" s="53" t="s">
        <v>170</v>
      </c>
      <c r="C59" s="59">
        <f t="shared" si="28"/>
        <v>0</v>
      </c>
      <c r="D59" s="57">
        <f t="shared" si="28"/>
        <v>0</v>
      </c>
      <c r="E59" s="57">
        <f t="shared" si="28"/>
        <v>0</v>
      </c>
      <c r="F59" s="57">
        <f t="shared" si="28"/>
        <v>1</v>
      </c>
      <c r="G59" s="57">
        <f t="shared" si="28"/>
        <v>1</v>
      </c>
      <c r="H59" s="57"/>
      <c r="I59" s="57"/>
      <c r="J59" s="57"/>
      <c r="K59" s="57"/>
      <c r="L59" s="57"/>
      <c r="M59" s="57">
        <f t="shared" si="29"/>
        <v>0</v>
      </c>
      <c r="N59" s="57">
        <f>$U$171</f>
        <v>0.9970651168561846</v>
      </c>
      <c r="O59" s="57">
        <f t="shared" si="30"/>
        <v>0</v>
      </c>
      <c r="P59" s="55"/>
    </row>
    <row r="60" spans="1:16" ht="75.75" hidden="1" thickBot="1" x14ac:dyDescent="0.35">
      <c r="A60" s="69" t="s">
        <v>198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 t="s">
        <v>168</v>
      </c>
      <c r="O60" s="54" t="s">
        <v>168</v>
      </c>
      <c r="P60" s="55"/>
    </row>
    <row r="61" spans="1:16" ht="19.5" hidden="1" thickBot="1" x14ac:dyDescent="0.35">
      <c r="A61" s="70" t="s">
        <v>169</v>
      </c>
      <c r="B61" s="53" t="s">
        <v>170</v>
      </c>
      <c r="C61" s="58">
        <f>НЗ!N8</f>
        <v>0</v>
      </c>
      <c r="D61" s="57">
        <f>E61*F61*G61</f>
        <v>0</v>
      </c>
      <c r="E61" s="58">
        <f>IF(C61&gt;0,НЗ!M8,0)</f>
        <v>0</v>
      </c>
      <c r="F61" s="57">
        <v>1</v>
      </c>
      <c r="G61" s="57">
        <v>1</v>
      </c>
      <c r="H61" s="57"/>
      <c r="I61" s="57"/>
      <c r="J61" s="57"/>
      <c r="K61" s="57"/>
      <c r="L61" s="57"/>
      <c r="M61" s="57">
        <f>C61*(D61+H61)-I61*J61+K61+L61</f>
        <v>0</v>
      </c>
      <c r="N61" s="57">
        <f>$S$171</f>
        <v>0.9970651168561846</v>
      </c>
      <c r="O61" s="57">
        <f>M61*N61</f>
        <v>0</v>
      </c>
      <c r="P61" s="55"/>
    </row>
    <row r="62" spans="1:16" ht="19.5" hidden="1" thickBot="1" x14ac:dyDescent="0.35">
      <c r="A62" s="70" t="s">
        <v>171</v>
      </c>
      <c r="B62" s="53" t="s">
        <v>170</v>
      </c>
      <c r="C62" s="59">
        <f t="shared" ref="C62:G62" si="31">C61</f>
        <v>0</v>
      </c>
      <c r="D62" s="57">
        <f t="shared" si="31"/>
        <v>0</v>
      </c>
      <c r="E62" s="57">
        <f t="shared" si="31"/>
        <v>0</v>
      </c>
      <c r="F62" s="57">
        <f t="shared" si="31"/>
        <v>1</v>
      </c>
      <c r="G62" s="57">
        <f t="shared" si="31"/>
        <v>1</v>
      </c>
      <c r="H62" s="57"/>
      <c r="I62" s="57"/>
      <c r="J62" s="57"/>
      <c r="K62" s="57"/>
      <c r="L62" s="57"/>
      <c r="M62" s="57">
        <f t="shared" ref="M62:M63" si="32">C62*(D62+H62)-I62*J62+K62+L62</f>
        <v>0</v>
      </c>
      <c r="N62" s="57">
        <f>$T$171</f>
        <v>0.9970651168561846</v>
      </c>
      <c r="O62" s="57">
        <f t="shared" ref="O62:O63" si="33">M62*N62</f>
        <v>0</v>
      </c>
      <c r="P62" s="55"/>
    </row>
    <row r="63" spans="1:16" ht="19.5" hidden="1" thickBot="1" x14ac:dyDescent="0.35">
      <c r="A63" s="70" t="s">
        <v>172</v>
      </c>
      <c r="B63" s="53" t="s">
        <v>170</v>
      </c>
      <c r="C63" s="59">
        <f t="shared" ref="C63:G63" si="34">C62</f>
        <v>0</v>
      </c>
      <c r="D63" s="57">
        <f t="shared" si="34"/>
        <v>0</v>
      </c>
      <c r="E63" s="57">
        <f t="shared" si="34"/>
        <v>0</v>
      </c>
      <c r="F63" s="57">
        <f t="shared" si="34"/>
        <v>1</v>
      </c>
      <c r="G63" s="57">
        <f t="shared" si="34"/>
        <v>1</v>
      </c>
      <c r="H63" s="57"/>
      <c r="I63" s="57"/>
      <c r="J63" s="57"/>
      <c r="K63" s="57"/>
      <c r="L63" s="57"/>
      <c r="M63" s="57">
        <f t="shared" si="32"/>
        <v>0</v>
      </c>
      <c r="N63" s="57">
        <f>$U$171</f>
        <v>0.9970651168561846</v>
      </c>
      <c r="O63" s="57">
        <f t="shared" si="33"/>
        <v>0</v>
      </c>
      <c r="P63" s="55"/>
    </row>
    <row r="64" spans="1:16" ht="94.5" hidden="1" thickBot="1" x14ac:dyDescent="0.35">
      <c r="A64" s="69" t="s">
        <v>252</v>
      </c>
      <c r="B64" s="53"/>
      <c r="C64" s="5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4" t="s">
        <v>168</v>
      </c>
      <c r="O64" s="54" t="s">
        <v>168</v>
      </c>
      <c r="P64" s="55"/>
    </row>
    <row r="65" spans="1:16" ht="19.5" hidden="1" thickBot="1" x14ac:dyDescent="0.35">
      <c r="A65" s="70" t="s">
        <v>169</v>
      </c>
      <c r="B65" s="53" t="s">
        <v>170</v>
      </c>
      <c r="C65" s="58">
        <f>НЗ!N10</f>
        <v>0</v>
      </c>
      <c r="D65" s="57">
        <f>E65*F65*G65</f>
        <v>0</v>
      </c>
      <c r="E65" s="58">
        <f>IF(C65&gt;0,НЗ!M10,0)</f>
        <v>0</v>
      </c>
      <c r="F65" s="57">
        <v>1</v>
      </c>
      <c r="G65" s="57">
        <v>1</v>
      </c>
      <c r="H65" s="57"/>
      <c r="I65" s="57"/>
      <c r="J65" s="57"/>
      <c r="K65" s="57"/>
      <c r="L65" s="57"/>
      <c r="M65" s="57">
        <f>C65*(D65+H65)-I65*J65+K65+L65</f>
        <v>0</v>
      </c>
      <c r="N65" s="57">
        <f>$S$171</f>
        <v>0.9970651168561846</v>
      </c>
      <c r="O65" s="57">
        <f>M65*N65</f>
        <v>0</v>
      </c>
      <c r="P65" s="55"/>
    </row>
    <row r="66" spans="1:16" ht="19.5" hidden="1" thickBot="1" x14ac:dyDescent="0.35">
      <c r="A66" s="70" t="s">
        <v>171</v>
      </c>
      <c r="B66" s="53" t="s">
        <v>170</v>
      </c>
      <c r="C66" s="59">
        <f t="shared" ref="C66:G66" si="35">C65</f>
        <v>0</v>
      </c>
      <c r="D66" s="57">
        <f t="shared" si="35"/>
        <v>0</v>
      </c>
      <c r="E66" s="57">
        <f t="shared" si="35"/>
        <v>0</v>
      </c>
      <c r="F66" s="57">
        <f t="shared" si="35"/>
        <v>1</v>
      </c>
      <c r="G66" s="57">
        <f t="shared" si="35"/>
        <v>1</v>
      </c>
      <c r="H66" s="57"/>
      <c r="I66" s="57"/>
      <c r="J66" s="57"/>
      <c r="K66" s="57"/>
      <c r="L66" s="57"/>
      <c r="M66" s="57">
        <f t="shared" ref="M66:M67" si="36">C66*(D66+H66)-I66*J66+K66+L66</f>
        <v>0</v>
      </c>
      <c r="N66" s="57">
        <f>$T$171</f>
        <v>0.9970651168561846</v>
      </c>
      <c r="O66" s="57">
        <f t="shared" ref="O66:O67" si="37">M66*N66</f>
        <v>0</v>
      </c>
      <c r="P66" s="55"/>
    </row>
    <row r="67" spans="1:16" ht="19.5" hidden="1" thickBot="1" x14ac:dyDescent="0.35">
      <c r="A67" s="70" t="s">
        <v>172</v>
      </c>
      <c r="B67" s="53" t="s">
        <v>170</v>
      </c>
      <c r="C67" s="59">
        <f t="shared" ref="C67:G67" si="38">C66</f>
        <v>0</v>
      </c>
      <c r="D67" s="57">
        <f t="shared" si="38"/>
        <v>0</v>
      </c>
      <c r="E67" s="57">
        <f t="shared" si="38"/>
        <v>0</v>
      </c>
      <c r="F67" s="57">
        <f t="shared" si="38"/>
        <v>1</v>
      </c>
      <c r="G67" s="57">
        <f t="shared" si="38"/>
        <v>1</v>
      </c>
      <c r="H67" s="57"/>
      <c r="I67" s="57"/>
      <c r="J67" s="57"/>
      <c r="K67" s="57"/>
      <c r="L67" s="57"/>
      <c r="M67" s="57">
        <f t="shared" si="36"/>
        <v>0</v>
      </c>
      <c r="N67" s="57">
        <f>$U$171</f>
        <v>0.9970651168561846</v>
      </c>
      <c r="O67" s="57">
        <f t="shared" si="37"/>
        <v>0</v>
      </c>
      <c r="P67" s="55"/>
    </row>
    <row r="68" spans="1:16" ht="75.75" hidden="1" thickBot="1" x14ac:dyDescent="0.35">
      <c r="A68" s="69" t="s">
        <v>199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 t="s">
        <v>168</v>
      </c>
      <c r="O68" s="54" t="s">
        <v>168</v>
      </c>
      <c r="P68" s="55"/>
    </row>
    <row r="69" spans="1:16" ht="19.5" hidden="1" thickBot="1" x14ac:dyDescent="0.35">
      <c r="A69" s="70" t="s">
        <v>169</v>
      </c>
      <c r="B69" s="53" t="s">
        <v>170</v>
      </c>
      <c r="C69" s="58">
        <f>НЗ!N11</f>
        <v>0</v>
      </c>
      <c r="D69" s="57">
        <f>E69*F69*G69</f>
        <v>0</v>
      </c>
      <c r="E69" s="58">
        <f>IF(C69&gt;0,НЗ!M11,0)</f>
        <v>0</v>
      </c>
      <c r="F69" s="57">
        <v>1</v>
      </c>
      <c r="G69" s="57">
        <v>1</v>
      </c>
      <c r="H69" s="57"/>
      <c r="I69" s="57"/>
      <c r="J69" s="57"/>
      <c r="K69" s="57"/>
      <c r="L69" s="57"/>
      <c r="M69" s="57">
        <f>C69*(D69+H69)-I69*J69+K69+L69</f>
        <v>0</v>
      </c>
      <c r="N69" s="57">
        <f>$S$171</f>
        <v>0.9970651168561846</v>
      </c>
      <c r="O69" s="57">
        <f>M69*N69</f>
        <v>0</v>
      </c>
      <c r="P69" s="55"/>
    </row>
    <row r="70" spans="1:16" ht="19.5" hidden="1" thickBot="1" x14ac:dyDescent="0.35">
      <c r="A70" s="70" t="s">
        <v>171</v>
      </c>
      <c r="B70" s="53" t="s">
        <v>170</v>
      </c>
      <c r="C70" s="59">
        <f t="shared" ref="C70:G71" si="39">C69</f>
        <v>0</v>
      </c>
      <c r="D70" s="57">
        <f t="shared" si="39"/>
        <v>0</v>
      </c>
      <c r="E70" s="57">
        <f t="shared" si="39"/>
        <v>0</v>
      </c>
      <c r="F70" s="57">
        <f t="shared" si="39"/>
        <v>1</v>
      </c>
      <c r="G70" s="57">
        <f t="shared" si="39"/>
        <v>1</v>
      </c>
      <c r="H70" s="57"/>
      <c r="I70" s="57"/>
      <c r="J70" s="57"/>
      <c r="K70" s="57"/>
      <c r="L70" s="57"/>
      <c r="M70" s="57">
        <f t="shared" ref="M70:M71" si="40">C70*(D70+H70)-I70*J70+K70+L70</f>
        <v>0</v>
      </c>
      <c r="N70" s="57">
        <f>$T$171</f>
        <v>0.9970651168561846</v>
      </c>
      <c r="O70" s="57">
        <f t="shared" ref="O70:O71" si="41">M70*N70</f>
        <v>0</v>
      </c>
      <c r="P70" s="55"/>
    </row>
    <row r="71" spans="1:16" ht="19.5" hidden="1" thickBot="1" x14ac:dyDescent="0.35">
      <c r="A71" s="70" t="s">
        <v>172</v>
      </c>
      <c r="B71" s="53" t="s">
        <v>170</v>
      </c>
      <c r="C71" s="59">
        <f t="shared" si="39"/>
        <v>0</v>
      </c>
      <c r="D71" s="57">
        <f t="shared" si="39"/>
        <v>0</v>
      </c>
      <c r="E71" s="57">
        <f t="shared" si="39"/>
        <v>0</v>
      </c>
      <c r="F71" s="57">
        <f t="shared" si="39"/>
        <v>1</v>
      </c>
      <c r="G71" s="57">
        <f t="shared" si="39"/>
        <v>1</v>
      </c>
      <c r="H71" s="57"/>
      <c r="I71" s="57"/>
      <c r="J71" s="57"/>
      <c r="K71" s="57"/>
      <c r="L71" s="57"/>
      <c r="M71" s="57">
        <f t="shared" si="40"/>
        <v>0</v>
      </c>
      <c r="N71" s="57">
        <f>$U$171</f>
        <v>0.9970651168561846</v>
      </c>
      <c r="O71" s="57">
        <f t="shared" si="41"/>
        <v>0</v>
      </c>
      <c r="P71" s="55"/>
    </row>
    <row r="72" spans="1:16" ht="57" hidden="1" thickBot="1" x14ac:dyDescent="0.35">
      <c r="A72" s="69" t="s">
        <v>200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 t="s">
        <v>168</v>
      </c>
      <c r="O72" s="54" t="s">
        <v>168</v>
      </c>
      <c r="P72" s="55"/>
    </row>
    <row r="73" spans="1:16" ht="19.5" hidden="1" thickBot="1" x14ac:dyDescent="0.35">
      <c r="A73" s="70" t="s">
        <v>169</v>
      </c>
      <c r="B73" s="53" t="s">
        <v>170</v>
      </c>
      <c r="C73" s="58">
        <f>НЗ!N12</f>
        <v>0</v>
      </c>
      <c r="D73" s="57">
        <f>E73*F73*G73</f>
        <v>0</v>
      </c>
      <c r="E73" s="58">
        <f>IF(C73&gt;0,НЗ!M12,0)</f>
        <v>0</v>
      </c>
      <c r="F73" s="57">
        <v>1</v>
      </c>
      <c r="G73" s="57">
        <v>1</v>
      </c>
      <c r="H73" s="57"/>
      <c r="I73" s="57"/>
      <c r="J73" s="57"/>
      <c r="K73" s="57"/>
      <c r="L73" s="57"/>
      <c r="M73" s="57">
        <f>C73*(D73+H73)-I73*J73+K73+L73</f>
        <v>0</v>
      </c>
      <c r="N73" s="57">
        <f>$S$171</f>
        <v>0.9970651168561846</v>
      </c>
      <c r="O73" s="57">
        <f>M73*N73</f>
        <v>0</v>
      </c>
      <c r="P73" s="55"/>
    </row>
    <row r="74" spans="1:16" ht="19.5" hidden="1" thickBot="1" x14ac:dyDescent="0.35">
      <c r="A74" s="70" t="s">
        <v>171</v>
      </c>
      <c r="B74" s="53" t="s">
        <v>170</v>
      </c>
      <c r="C74" s="59">
        <f t="shared" ref="C74:G74" si="42">C73</f>
        <v>0</v>
      </c>
      <c r="D74" s="57">
        <f t="shared" si="42"/>
        <v>0</v>
      </c>
      <c r="E74" s="57">
        <f t="shared" si="42"/>
        <v>0</v>
      </c>
      <c r="F74" s="57">
        <f t="shared" si="42"/>
        <v>1</v>
      </c>
      <c r="G74" s="57">
        <f t="shared" si="42"/>
        <v>1</v>
      </c>
      <c r="H74" s="57"/>
      <c r="I74" s="57"/>
      <c r="J74" s="57"/>
      <c r="K74" s="57"/>
      <c r="L74" s="57"/>
      <c r="M74" s="57">
        <f t="shared" ref="M74:M75" si="43">C74*(D74+H74)-I74*J74+K74+L74</f>
        <v>0</v>
      </c>
      <c r="N74" s="57">
        <f>$T$171</f>
        <v>0.9970651168561846</v>
      </c>
      <c r="O74" s="57">
        <f t="shared" ref="O74:O75" si="44">M74*N74</f>
        <v>0</v>
      </c>
      <c r="P74" s="55"/>
    </row>
    <row r="75" spans="1:16" ht="19.5" hidden="1" thickBot="1" x14ac:dyDescent="0.35">
      <c r="A75" s="70" t="s">
        <v>172</v>
      </c>
      <c r="B75" s="53" t="s">
        <v>170</v>
      </c>
      <c r="C75" s="59">
        <f t="shared" ref="C75:G75" si="45">C74</f>
        <v>0</v>
      </c>
      <c r="D75" s="57">
        <f t="shared" si="45"/>
        <v>0</v>
      </c>
      <c r="E75" s="57">
        <f t="shared" si="45"/>
        <v>0</v>
      </c>
      <c r="F75" s="57">
        <f t="shared" si="45"/>
        <v>1</v>
      </c>
      <c r="G75" s="57">
        <f t="shared" si="45"/>
        <v>1</v>
      </c>
      <c r="H75" s="57"/>
      <c r="I75" s="57"/>
      <c r="J75" s="57"/>
      <c r="K75" s="57"/>
      <c r="L75" s="57"/>
      <c r="M75" s="57">
        <f t="shared" si="43"/>
        <v>0</v>
      </c>
      <c r="N75" s="57">
        <f>$U$171</f>
        <v>0.9970651168561846</v>
      </c>
      <c r="O75" s="57">
        <f t="shared" si="44"/>
        <v>0</v>
      </c>
      <c r="P75" s="55"/>
    </row>
    <row r="76" spans="1:16" ht="75.75" hidden="1" thickBot="1" x14ac:dyDescent="0.35">
      <c r="A76" s="69" t="s">
        <v>253</v>
      </c>
      <c r="B76" s="53"/>
      <c r="C76" s="5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5"/>
    </row>
    <row r="77" spans="1:16" ht="19.5" hidden="1" thickBot="1" x14ac:dyDescent="0.35">
      <c r="A77" s="70" t="s">
        <v>169</v>
      </c>
      <c r="B77" s="53" t="s">
        <v>170</v>
      </c>
      <c r="C77" s="58">
        <f>НЗ!N13</f>
        <v>0</v>
      </c>
      <c r="D77" s="57">
        <f>E77*F77*G77</f>
        <v>0</v>
      </c>
      <c r="E77" s="58">
        <f>IF(C77&gt;0,НЗ!M13,0)</f>
        <v>0</v>
      </c>
      <c r="F77" s="57">
        <v>1</v>
      </c>
      <c r="G77" s="57">
        <v>1</v>
      </c>
      <c r="H77" s="57"/>
      <c r="I77" s="57"/>
      <c r="J77" s="57"/>
      <c r="K77" s="57"/>
      <c r="L77" s="57"/>
      <c r="M77" s="57">
        <f>C77*(D77+H77)-I77*J77+K77+L77</f>
        <v>0</v>
      </c>
      <c r="N77" s="57">
        <f>$S$171</f>
        <v>0.9970651168561846</v>
      </c>
      <c r="O77" s="57">
        <f>M77*N77</f>
        <v>0</v>
      </c>
      <c r="P77" s="55"/>
    </row>
    <row r="78" spans="1:16" ht="19.5" hidden="1" thickBot="1" x14ac:dyDescent="0.35">
      <c r="A78" s="70" t="s">
        <v>171</v>
      </c>
      <c r="B78" s="53" t="s">
        <v>170</v>
      </c>
      <c r="C78" s="59">
        <f t="shared" ref="C78:G78" si="46">C77</f>
        <v>0</v>
      </c>
      <c r="D78" s="57">
        <f t="shared" si="46"/>
        <v>0</v>
      </c>
      <c r="E78" s="57">
        <f t="shared" si="46"/>
        <v>0</v>
      </c>
      <c r="F78" s="57">
        <f t="shared" si="46"/>
        <v>1</v>
      </c>
      <c r="G78" s="57">
        <f t="shared" si="46"/>
        <v>1</v>
      </c>
      <c r="H78" s="57"/>
      <c r="I78" s="57"/>
      <c r="J78" s="57"/>
      <c r="K78" s="57"/>
      <c r="L78" s="57"/>
      <c r="M78" s="57">
        <f t="shared" ref="M78:M79" si="47">C78*(D78+H78)-I78*J78+K78+L78</f>
        <v>0</v>
      </c>
      <c r="N78" s="57">
        <f>$T$171</f>
        <v>0.9970651168561846</v>
      </c>
      <c r="O78" s="57">
        <f t="shared" ref="O78:O79" si="48">M78*N78</f>
        <v>0</v>
      </c>
      <c r="P78" s="55"/>
    </row>
    <row r="79" spans="1:16" ht="19.5" hidden="1" thickBot="1" x14ac:dyDescent="0.35">
      <c r="A79" s="70" t="s">
        <v>172</v>
      </c>
      <c r="B79" s="53" t="s">
        <v>170</v>
      </c>
      <c r="C79" s="59">
        <f t="shared" ref="C79:G79" si="49">C78</f>
        <v>0</v>
      </c>
      <c r="D79" s="57">
        <f t="shared" si="49"/>
        <v>0</v>
      </c>
      <c r="E79" s="57">
        <f t="shared" si="49"/>
        <v>0</v>
      </c>
      <c r="F79" s="57">
        <f t="shared" si="49"/>
        <v>1</v>
      </c>
      <c r="G79" s="57">
        <f t="shared" si="49"/>
        <v>1</v>
      </c>
      <c r="H79" s="57"/>
      <c r="I79" s="57"/>
      <c r="J79" s="57"/>
      <c r="K79" s="57"/>
      <c r="L79" s="57"/>
      <c r="M79" s="57">
        <f t="shared" si="47"/>
        <v>0</v>
      </c>
      <c r="N79" s="57">
        <f>$U$171</f>
        <v>0.9970651168561846</v>
      </c>
      <c r="O79" s="57">
        <f t="shared" si="48"/>
        <v>0</v>
      </c>
      <c r="P79" s="55"/>
    </row>
    <row r="80" spans="1:16" ht="57" hidden="1" thickBot="1" x14ac:dyDescent="0.35">
      <c r="A80" s="69" t="s">
        <v>201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 t="s">
        <v>168</v>
      </c>
      <c r="O80" s="54" t="s">
        <v>168</v>
      </c>
      <c r="P80" s="55"/>
    </row>
    <row r="81" spans="1:19" ht="19.5" hidden="1" thickBot="1" x14ac:dyDescent="0.35">
      <c r="A81" s="70" t="s">
        <v>169</v>
      </c>
      <c r="B81" s="53" t="s">
        <v>170</v>
      </c>
      <c r="C81" s="58">
        <f>НЗ!N14</f>
        <v>0</v>
      </c>
      <c r="D81" s="57">
        <f>E81*F81*G81</f>
        <v>0</v>
      </c>
      <c r="E81" s="58">
        <f>IF(C81&gt;0,НЗ!M14,0)</f>
        <v>0</v>
      </c>
      <c r="F81" s="57">
        <v>1</v>
      </c>
      <c r="G81" s="57">
        <v>1</v>
      </c>
      <c r="H81" s="57"/>
      <c r="I81" s="57"/>
      <c r="J81" s="57"/>
      <c r="K81" s="57"/>
      <c r="L81" s="57"/>
      <c r="M81" s="57">
        <f>C81*(D81+H81)-I81*J81+K81+L81</f>
        <v>0</v>
      </c>
      <c r="N81" s="57">
        <f>$S$171</f>
        <v>0.9970651168561846</v>
      </c>
      <c r="O81" s="57">
        <f>M81*N81</f>
        <v>0</v>
      </c>
      <c r="P81" s="55"/>
    </row>
    <row r="82" spans="1:19" ht="19.5" hidden="1" thickBot="1" x14ac:dyDescent="0.35">
      <c r="A82" s="70" t="s">
        <v>171</v>
      </c>
      <c r="B82" s="53" t="s">
        <v>170</v>
      </c>
      <c r="C82" s="59">
        <f t="shared" ref="C82:G83" si="50">C81</f>
        <v>0</v>
      </c>
      <c r="D82" s="57">
        <f t="shared" si="50"/>
        <v>0</v>
      </c>
      <c r="E82" s="57">
        <f t="shared" si="50"/>
        <v>0</v>
      </c>
      <c r="F82" s="57">
        <f t="shared" si="50"/>
        <v>1</v>
      </c>
      <c r="G82" s="57">
        <f t="shared" si="50"/>
        <v>1</v>
      </c>
      <c r="H82" s="57"/>
      <c r="I82" s="57"/>
      <c r="J82" s="57"/>
      <c r="K82" s="57"/>
      <c r="L82" s="57"/>
      <c r="M82" s="57">
        <f t="shared" ref="M82:M83" si="51">C82*(D82+H82)-I82*J82+K82+L82</f>
        <v>0</v>
      </c>
      <c r="N82" s="57">
        <f>$T$171</f>
        <v>0.9970651168561846</v>
      </c>
      <c r="O82" s="57">
        <f t="shared" ref="O82:O83" si="52">M82*N82</f>
        <v>0</v>
      </c>
      <c r="P82" s="55"/>
    </row>
    <row r="83" spans="1:19" ht="19.5" hidden="1" thickBot="1" x14ac:dyDescent="0.35">
      <c r="A83" s="70" t="s">
        <v>172</v>
      </c>
      <c r="B83" s="53" t="s">
        <v>170</v>
      </c>
      <c r="C83" s="59">
        <f t="shared" si="50"/>
        <v>0</v>
      </c>
      <c r="D83" s="57">
        <f t="shared" si="50"/>
        <v>0</v>
      </c>
      <c r="E83" s="57">
        <f t="shared" si="50"/>
        <v>0</v>
      </c>
      <c r="F83" s="57">
        <f t="shared" si="50"/>
        <v>1</v>
      </c>
      <c r="G83" s="57">
        <f t="shared" si="50"/>
        <v>1</v>
      </c>
      <c r="H83" s="57"/>
      <c r="I83" s="57"/>
      <c r="J83" s="57"/>
      <c r="K83" s="57"/>
      <c r="L83" s="57"/>
      <c r="M83" s="57">
        <f t="shared" si="51"/>
        <v>0</v>
      </c>
      <c r="N83" s="57">
        <f>$U$171</f>
        <v>0.9970651168561846</v>
      </c>
      <c r="O83" s="57">
        <f t="shared" si="52"/>
        <v>0</v>
      </c>
      <c r="P83" s="55"/>
    </row>
    <row r="84" spans="1:19" ht="57" hidden="1" thickBot="1" x14ac:dyDescent="0.35">
      <c r="A84" s="69" t="s">
        <v>202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 t="s">
        <v>168</v>
      </c>
      <c r="O84" s="54" t="s">
        <v>168</v>
      </c>
      <c r="P84" s="55"/>
    </row>
    <row r="85" spans="1:19" ht="19.5" hidden="1" thickBot="1" x14ac:dyDescent="0.35">
      <c r="A85" s="70" t="s">
        <v>169</v>
      </c>
      <c r="B85" s="53" t="s">
        <v>170</v>
      </c>
      <c r="C85" s="58">
        <f>НЗ!N15</f>
        <v>0</v>
      </c>
      <c r="D85" s="57">
        <f>E85*F85*G85</f>
        <v>0</v>
      </c>
      <c r="E85" s="58">
        <f>IF(C85&gt;0,НЗ!M15,0)</f>
        <v>0</v>
      </c>
      <c r="F85" s="57">
        <v>1</v>
      </c>
      <c r="G85" s="57">
        <v>1</v>
      </c>
      <c r="H85" s="57"/>
      <c r="I85" s="57"/>
      <c r="J85" s="57"/>
      <c r="K85" s="57"/>
      <c r="L85" s="57"/>
      <c r="M85" s="57">
        <f>C85*(D85+H85)-I85*J85+K85+L85</f>
        <v>0</v>
      </c>
      <c r="N85" s="57">
        <f>$S$171</f>
        <v>0.9970651168561846</v>
      </c>
      <c r="O85" s="57">
        <f>M85*N85</f>
        <v>0</v>
      </c>
      <c r="P85" s="55"/>
    </row>
    <row r="86" spans="1:19" ht="19.5" hidden="1" thickBot="1" x14ac:dyDescent="0.35">
      <c r="A86" s="70" t="s">
        <v>171</v>
      </c>
      <c r="B86" s="53" t="s">
        <v>170</v>
      </c>
      <c r="C86" s="59">
        <f t="shared" ref="C86:G86" si="53">C85</f>
        <v>0</v>
      </c>
      <c r="D86" s="57">
        <f t="shared" si="53"/>
        <v>0</v>
      </c>
      <c r="E86" s="57">
        <f t="shared" si="53"/>
        <v>0</v>
      </c>
      <c r="F86" s="57">
        <f t="shared" si="53"/>
        <v>1</v>
      </c>
      <c r="G86" s="57">
        <f t="shared" si="53"/>
        <v>1</v>
      </c>
      <c r="H86" s="57"/>
      <c r="I86" s="57"/>
      <c r="J86" s="57"/>
      <c r="K86" s="57"/>
      <c r="L86" s="57"/>
      <c r="M86" s="57">
        <f t="shared" ref="M86:M87" si="54">C86*(D86+H86)-I86*J86+K86+L86</f>
        <v>0</v>
      </c>
      <c r="N86" s="57">
        <f>$T$171</f>
        <v>0.9970651168561846</v>
      </c>
      <c r="O86" s="57">
        <f t="shared" ref="O86:O87" si="55">M86*N86</f>
        <v>0</v>
      </c>
      <c r="P86" s="55"/>
    </row>
    <row r="87" spans="1:19" ht="19.5" hidden="1" thickBot="1" x14ac:dyDescent="0.35">
      <c r="A87" s="70" t="s">
        <v>172</v>
      </c>
      <c r="B87" s="53" t="s">
        <v>170</v>
      </c>
      <c r="C87" s="59">
        <f t="shared" ref="C87:G87" si="56">C86</f>
        <v>0</v>
      </c>
      <c r="D87" s="57">
        <f t="shared" si="56"/>
        <v>0</v>
      </c>
      <c r="E87" s="57">
        <f t="shared" si="56"/>
        <v>0</v>
      </c>
      <c r="F87" s="57">
        <f t="shared" si="56"/>
        <v>1</v>
      </c>
      <c r="G87" s="57">
        <f t="shared" si="56"/>
        <v>1</v>
      </c>
      <c r="H87" s="57"/>
      <c r="I87" s="57"/>
      <c r="J87" s="57"/>
      <c r="K87" s="57"/>
      <c r="L87" s="57"/>
      <c r="M87" s="57">
        <f t="shared" si="54"/>
        <v>0</v>
      </c>
      <c r="N87" s="57">
        <f>$U$171</f>
        <v>0.9970651168561846</v>
      </c>
      <c r="O87" s="57">
        <f t="shared" si="55"/>
        <v>0</v>
      </c>
      <c r="P87" s="55"/>
    </row>
    <row r="88" spans="1:19" ht="66.95" hidden="1" customHeight="1" thickBot="1" x14ac:dyDescent="0.35">
      <c r="A88" s="69" t="s">
        <v>203</v>
      </c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 t="s">
        <v>168</v>
      </c>
      <c r="O88" s="54" t="s">
        <v>168</v>
      </c>
      <c r="P88" s="55"/>
    </row>
    <row r="89" spans="1:19" ht="19.5" hidden="1" thickBot="1" x14ac:dyDescent="0.35">
      <c r="A89" s="70" t="s">
        <v>169</v>
      </c>
      <c r="B89" s="53" t="s">
        <v>170</v>
      </c>
      <c r="C89" s="58">
        <f>НЗ!N16</f>
        <v>0</v>
      </c>
      <c r="D89" s="57">
        <f>E89*F89*G89</f>
        <v>0</v>
      </c>
      <c r="E89" s="58">
        <f>IF(C89&gt;0,НЗ!M16,0)</f>
        <v>0</v>
      </c>
      <c r="F89" s="57">
        <v>1</v>
      </c>
      <c r="G89" s="57">
        <v>1</v>
      </c>
      <c r="H89" s="57"/>
      <c r="I89" s="57"/>
      <c r="J89" s="57"/>
      <c r="K89" s="57"/>
      <c r="L89" s="57"/>
      <c r="M89" s="57">
        <f>C89*(D89+H89)-I89*J89+K89+L89</f>
        <v>0</v>
      </c>
      <c r="N89" s="57">
        <f>$S$171</f>
        <v>0.9970651168561846</v>
      </c>
      <c r="O89" s="57">
        <f>M89*N89</f>
        <v>0</v>
      </c>
      <c r="P89" s="55"/>
    </row>
    <row r="90" spans="1:19" ht="19.5" hidden="1" thickBot="1" x14ac:dyDescent="0.35">
      <c r="A90" s="70" t="s">
        <v>171</v>
      </c>
      <c r="B90" s="53" t="s">
        <v>170</v>
      </c>
      <c r="C90" s="59">
        <f t="shared" ref="C90:G91" si="57">C89</f>
        <v>0</v>
      </c>
      <c r="D90" s="57">
        <f t="shared" si="57"/>
        <v>0</v>
      </c>
      <c r="E90" s="57">
        <f t="shared" si="57"/>
        <v>0</v>
      </c>
      <c r="F90" s="57">
        <f t="shared" si="57"/>
        <v>1</v>
      </c>
      <c r="G90" s="57">
        <f t="shared" si="57"/>
        <v>1</v>
      </c>
      <c r="H90" s="57"/>
      <c r="I90" s="57"/>
      <c r="J90" s="57"/>
      <c r="K90" s="57"/>
      <c r="L90" s="57"/>
      <c r="M90" s="57">
        <f t="shared" ref="M90:M91" si="58">C90*(D90+H90)-I90*J90+K90+L90</f>
        <v>0</v>
      </c>
      <c r="N90" s="57">
        <f>$T$171</f>
        <v>0.9970651168561846</v>
      </c>
      <c r="O90" s="57">
        <f t="shared" ref="O90:O91" si="59">M90*N90</f>
        <v>0</v>
      </c>
      <c r="P90" s="55"/>
    </row>
    <row r="91" spans="1:19" ht="19.5" hidden="1" thickBot="1" x14ac:dyDescent="0.35">
      <c r="A91" s="70" t="s">
        <v>172</v>
      </c>
      <c r="B91" s="53" t="s">
        <v>170</v>
      </c>
      <c r="C91" s="59">
        <f t="shared" si="57"/>
        <v>0</v>
      </c>
      <c r="D91" s="57">
        <f t="shared" si="57"/>
        <v>0</v>
      </c>
      <c r="E91" s="57">
        <f t="shared" si="57"/>
        <v>0</v>
      </c>
      <c r="F91" s="57">
        <f t="shared" si="57"/>
        <v>1</v>
      </c>
      <c r="G91" s="57">
        <f t="shared" si="57"/>
        <v>1</v>
      </c>
      <c r="H91" s="57"/>
      <c r="I91" s="57"/>
      <c r="J91" s="57"/>
      <c r="K91" s="57"/>
      <c r="L91" s="57"/>
      <c r="M91" s="57">
        <f t="shared" si="58"/>
        <v>0</v>
      </c>
      <c r="N91" s="57">
        <f>$U$171</f>
        <v>0.9970651168561846</v>
      </c>
      <c r="O91" s="57">
        <f t="shared" si="59"/>
        <v>0</v>
      </c>
      <c r="P91" s="55"/>
      <c r="S91" s="60">
        <f>O25+O49+O89</f>
        <v>0</v>
      </c>
    </row>
    <row r="92" spans="1:19" ht="57" thickBot="1" x14ac:dyDescent="0.35">
      <c r="A92" s="128" t="s">
        <v>204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 t="s">
        <v>168</v>
      </c>
      <c r="O92" s="54" t="s">
        <v>168</v>
      </c>
      <c r="P92" s="55"/>
      <c r="S92" s="60"/>
    </row>
    <row r="93" spans="1:19" ht="19.5" thickBot="1" x14ac:dyDescent="0.35">
      <c r="A93" s="70" t="s">
        <v>169</v>
      </c>
      <c r="B93" s="53" t="s">
        <v>170</v>
      </c>
      <c r="C93" s="58">
        <f>НЗ!N17</f>
        <v>120</v>
      </c>
      <c r="D93" s="57">
        <f>E93*F93*G93</f>
        <v>58317.275500000011</v>
      </c>
      <c r="E93" s="58">
        <f>IF(C93&gt;0,НЗ!M17,0)</f>
        <v>58317.275500000011</v>
      </c>
      <c r="F93" s="57">
        <v>1</v>
      </c>
      <c r="G93" s="57">
        <v>1</v>
      </c>
      <c r="H93" s="57"/>
      <c r="I93" s="57"/>
      <c r="J93" s="57"/>
      <c r="K93" s="57"/>
      <c r="L93" s="57"/>
      <c r="M93" s="57">
        <f>C93*(D93+H93)-I93*J93+K93+L93</f>
        <v>6998073.0600000015</v>
      </c>
      <c r="N93" s="57">
        <f>$S$171</f>
        <v>0.9970651168561846</v>
      </c>
      <c r="O93" s="57">
        <f>M93*N93</f>
        <v>6977534.5333370185</v>
      </c>
      <c r="P93" s="55"/>
      <c r="S93" s="60"/>
    </row>
    <row r="94" spans="1:19" ht="19.5" thickBot="1" x14ac:dyDescent="0.35">
      <c r="A94" s="70" t="s">
        <v>171</v>
      </c>
      <c r="B94" s="53" t="s">
        <v>170</v>
      </c>
      <c r="C94" s="59">
        <v>120</v>
      </c>
      <c r="D94" s="57">
        <f t="shared" ref="D94:G94" si="60">D93</f>
        <v>58317.275500000011</v>
      </c>
      <c r="E94" s="57">
        <v>58537.275500000011</v>
      </c>
      <c r="F94" s="57">
        <f t="shared" si="60"/>
        <v>1</v>
      </c>
      <c r="G94" s="57">
        <f t="shared" si="60"/>
        <v>1</v>
      </c>
      <c r="H94" s="57"/>
      <c r="I94" s="57"/>
      <c r="J94" s="57"/>
      <c r="K94" s="57"/>
      <c r="L94" s="57"/>
      <c r="M94" s="57">
        <f t="shared" ref="M94:M95" si="61">C94*(D94+H94)-I94*J94+K94+L94</f>
        <v>6998073.0600000015</v>
      </c>
      <c r="N94" s="57">
        <f>$T$171</f>
        <v>0.9970651168561846</v>
      </c>
      <c r="O94" s="57">
        <f t="shared" ref="O94:O95" si="62">M94*N94</f>
        <v>6977534.5333370185</v>
      </c>
      <c r="P94" s="55"/>
      <c r="S94" s="60"/>
    </row>
    <row r="95" spans="1:19" ht="19.5" thickBot="1" x14ac:dyDescent="0.35">
      <c r="A95" s="70" t="s">
        <v>172</v>
      </c>
      <c r="B95" s="53" t="s">
        <v>170</v>
      </c>
      <c r="C95" s="59">
        <v>120</v>
      </c>
      <c r="D95" s="57">
        <f t="shared" ref="D95:G95" si="63">D94</f>
        <v>58317.275500000011</v>
      </c>
      <c r="E95" s="57">
        <v>58537.275500000011</v>
      </c>
      <c r="F95" s="57">
        <f t="shared" si="63"/>
        <v>1</v>
      </c>
      <c r="G95" s="57">
        <f t="shared" si="63"/>
        <v>1</v>
      </c>
      <c r="H95" s="57"/>
      <c r="I95" s="57"/>
      <c r="J95" s="57"/>
      <c r="K95" s="57"/>
      <c r="L95" s="57"/>
      <c r="M95" s="57">
        <f t="shared" si="61"/>
        <v>6998073.0600000015</v>
      </c>
      <c r="N95" s="57">
        <f>$U$171</f>
        <v>0.9970651168561846</v>
      </c>
      <c r="O95" s="57">
        <f t="shared" si="62"/>
        <v>6977534.5333370185</v>
      </c>
      <c r="P95" s="55"/>
      <c r="S95" s="60"/>
    </row>
    <row r="96" spans="1:19" ht="57" hidden="1" thickBot="1" x14ac:dyDescent="0.35">
      <c r="A96" s="69" t="s">
        <v>254</v>
      </c>
      <c r="B96" s="53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5"/>
      <c r="S96" s="60"/>
    </row>
    <row r="97" spans="1:19" ht="19.5" hidden="1" thickBot="1" x14ac:dyDescent="0.35">
      <c r="A97" s="70" t="s">
        <v>169</v>
      </c>
      <c r="B97" s="53" t="s">
        <v>170</v>
      </c>
      <c r="C97" s="58">
        <f>НЗ!N18</f>
        <v>0</v>
      </c>
      <c r="D97" s="57">
        <f>E97*F97*G97</f>
        <v>0</v>
      </c>
      <c r="E97" s="58">
        <f>IF(C97&gt;0,НЗ!M18,0)</f>
        <v>0</v>
      </c>
      <c r="F97" s="57">
        <v>1</v>
      </c>
      <c r="G97" s="57">
        <v>1</v>
      </c>
      <c r="H97" s="57"/>
      <c r="I97" s="57"/>
      <c r="J97" s="57"/>
      <c r="K97" s="57"/>
      <c r="L97" s="57"/>
      <c r="M97" s="57">
        <f>C97*(D97+H97)-I97*J97+K97+L97</f>
        <v>0</v>
      </c>
      <c r="N97" s="57">
        <f>$S$171</f>
        <v>0.9970651168561846</v>
      </c>
      <c r="O97" s="57">
        <f>M97*N97</f>
        <v>0</v>
      </c>
      <c r="P97" s="55"/>
      <c r="S97" s="60"/>
    </row>
    <row r="98" spans="1:19" ht="19.5" hidden="1" thickBot="1" x14ac:dyDescent="0.35">
      <c r="A98" s="70" t="s">
        <v>171</v>
      </c>
      <c r="B98" s="53" t="s">
        <v>170</v>
      </c>
      <c r="C98" s="59">
        <f t="shared" ref="C98:G98" si="64">C97</f>
        <v>0</v>
      </c>
      <c r="D98" s="57">
        <f t="shared" si="64"/>
        <v>0</v>
      </c>
      <c r="E98" s="57">
        <f t="shared" si="64"/>
        <v>0</v>
      </c>
      <c r="F98" s="57">
        <f t="shared" si="64"/>
        <v>1</v>
      </c>
      <c r="G98" s="57">
        <f t="shared" si="64"/>
        <v>1</v>
      </c>
      <c r="H98" s="57"/>
      <c r="I98" s="57"/>
      <c r="J98" s="57"/>
      <c r="K98" s="57"/>
      <c r="L98" s="57"/>
      <c r="M98" s="57">
        <f t="shared" ref="M98:M99" si="65">C98*(D98+H98)-I98*J98+K98+L98</f>
        <v>0</v>
      </c>
      <c r="N98" s="57">
        <f>$T$171</f>
        <v>0.9970651168561846</v>
      </c>
      <c r="O98" s="57">
        <f t="shared" ref="O98:O99" si="66">M98*N98</f>
        <v>0</v>
      </c>
      <c r="P98" s="55"/>
      <c r="S98" s="60"/>
    </row>
    <row r="99" spans="1:19" ht="19.5" hidden="1" thickBot="1" x14ac:dyDescent="0.35">
      <c r="A99" s="70" t="s">
        <v>172</v>
      </c>
      <c r="B99" s="53" t="s">
        <v>170</v>
      </c>
      <c r="C99" s="59">
        <f t="shared" ref="C99:G99" si="67">C98</f>
        <v>0</v>
      </c>
      <c r="D99" s="57">
        <f t="shared" si="67"/>
        <v>0</v>
      </c>
      <c r="E99" s="57">
        <f t="shared" si="67"/>
        <v>0</v>
      </c>
      <c r="F99" s="57">
        <f t="shared" si="67"/>
        <v>1</v>
      </c>
      <c r="G99" s="57">
        <f t="shared" si="67"/>
        <v>1</v>
      </c>
      <c r="H99" s="57"/>
      <c r="I99" s="57"/>
      <c r="J99" s="57"/>
      <c r="K99" s="57"/>
      <c r="L99" s="57"/>
      <c r="M99" s="57">
        <f t="shared" si="65"/>
        <v>0</v>
      </c>
      <c r="N99" s="57">
        <f>$U$171</f>
        <v>0.9970651168561846</v>
      </c>
      <c r="O99" s="57">
        <f t="shared" si="66"/>
        <v>0</v>
      </c>
      <c r="P99" s="55"/>
      <c r="S99" s="60"/>
    </row>
    <row r="100" spans="1:19" ht="57" hidden="1" thickBot="1" x14ac:dyDescent="0.35">
      <c r="A100" s="69" t="s">
        <v>255</v>
      </c>
      <c r="B100" s="53"/>
      <c r="C100" s="59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5"/>
      <c r="S100" s="60"/>
    </row>
    <row r="101" spans="1:19" ht="19.5" hidden="1" thickBot="1" x14ac:dyDescent="0.35">
      <c r="A101" s="70" t="s">
        <v>169</v>
      </c>
      <c r="B101" s="53" t="s">
        <v>170</v>
      </c>
      <c r="C101" s="58">
        <f>НЗ!N27</f>
        <v>0</v>
      </c>
      <c r="D101" s="57">
        <f>E101*F101*G101</f>
        <v>0</v>
      </c>
      <c r="E101" s="58">
        <f>IF(C101&gt;0,НЗ!M27,0)</f>
        <v>0</v>
      </c>
      <c r="F101" s="57">
        <v>1</v>
      </c>
      <c r="G101" s="57">
        <v>1</v>
      </c>
      <c r="H101" s="57"/>
      <c r="I101" s="57"/>
      <c r="J101" s="57"/>
      <c r="K101" s="57"/>
      <c r="L101" s="57"/>
      <c r="M101" s="57">
        <f>C101*(D101+H101)-I101*J101+K101+L101</f>
        <v>0</v>
      </c>
      <c r="N101" s="57">
        <f>$S$171</f>
        <v>0.9970651168561846</v>
      </c>
      <c r="O101" s="57">
        <f>M101*N101</f>
        <v>0</v>
      </c>
      <c r="P101" s="55"/>
      <c r="S101" s="60"/>
    </row>
    <row r="102" spans="1:19" ht="19.5" hidden="1" thickBot="1" x14ac:dyDescent="0.35">
      <c r="A102" s="70" t="s">
        <v>171</v>
      </c>
      <c r="B102" s="53" t="s">
        <v>170</v>
      </c>
      <c r="C102" s="59">
        <f t="shared" ref="C102:G102" si="68">C101</f>
        <v>0</v>
      </c>
      <c r="D102" s="57">
        <f t="shared" si="68"/>
        <v>0</v>
      </c>
      <c r="E102" s="57">
        <f t="shared" si="68"/>
        <v>0</v>
      </c>
      <c r="F102" s="57">
        <f t="shared" si="68"/>
        <v>1</v>
      </c>
      <c r="G102" s="57">
        <f t="shared" si="68"/>
        <v>1</v>
      </c>
      <c r="H102" s="57"/>
      <c r="I102" s="57"/>
      <c r="J102" s="57"/>
      <c r="K102" s="57"/>
      <c r="L102" s="57"/>
      <c r="M102" s="57">
        <f t="shared" ref="M102:M103" si="69">C102*(D102+H102)-I102*J102+K102+L102</f>
        <v>0</v>
      </c>
      <c r="N102" s="57">
        <f>$T$171</f>
        <v>0.9970651168561846</v>
      </c>
      <c r="O102" s="57">
        <f t="shared" ref="O102:O103" si="70">M102*N102</f>
        <v>0</v>
      </c>
      <c r="P102" s="55"/>
      <c r="S102" s="60"/>
    </row>
    <row r="103" spans="1:19" ht="19.5" hidden="1" thickBot="1" x14ac:dyDescent="0.35">
      <c r="A103" s="70" t="s">
        <v>172</v>
      </c>
      <c r="B103" s="53" t="s">
        <v>170</v>
      </c>
      <c r="C103" s="59">
        <f t="shared" ref="C103:G103" si="71">C102</f>
        <v>0</v>
      </c>
      <c r="D103" s="57">
        <f t="shared" si="71"/>
        <v>0</v>
      </c>
      <c r="E103" s="57">
        <f t="shared" si="71"/>
        <v>0</v>
      </c>
      <c r="F103" s="57">
        <f t="shared" si="71"/>
        <v>1</v>
      </c>
      <c r="G103" s="57">
        <f t="shared" si="71"/>
        <v>1</v>
      </c>
      <c r="H103" s="57"/>
      <c r="I103" s="57"/>
      <c r="J103" s="57"/>
      <c r="K103" s="57"/>
      <c r="L103" s="57"/>
      <c r="M103" s="57">
        <f t="shared" si="69"/>
        <v>0</v>
      </c>
      <c r="N103" s="57">
        <f>$U$171</f>
        <v>0.9970651168561846</v>
      </c>
      <c r="O103" s="57">
        <f t="shared" si="70"/>
        <v>0</v>
      </c>
      <c r="P103" s="55"/>
      <c r="S103" s="60"/>
    </row>
    <row r="104" spans="1:19" ht="38.25" hidden="1" customHeight="1" thickBot="1" x14ac:dyDescent="0.35">
      <c r="A104" s="61" t="s">
        <v>178</v>
      </c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 t="s">
        <v>168</v>
      </c>
      <c r="O104" s="54" t="s">
        <v>168</v>
      </c>
      <c r="P104" s="55"/>
    </row>
    <row r="105" spans="1:19" ht="27.75" hidden="1" customHeight="1" thickBot="1" x14ac:dyDescent="0.35">
      <c r="A105" s="62" t="s">
        <v>169</v>
      </c>
      <c r="B105" s="53" t="s">
        <v>170</v>
      </c>
      <c r="C105" s="58">
        <f>НЗ!N38</f>
        <v>0</v>
      </c>
      <c r="D105" s="57">
        <f>E105*F105*G105</f>
        <v>0</v>
      </c>
      <c r="E105" s="58">
        <f>IF(C105&gt;0,НЗ!M38,0)</f>
        <v>0</v>
      </c>
      <c r="F105" s="57">
        <v>1</v>
      </c>
      <c r="G105" s="57">
        <v>1</v>
      </c>
      <c r="H105" s="57"/>
      <c r="I105" s="57"/>
      <c r="J105" s="57"/>
      <c r="K105" s="57"/>
      <c r="L105" s="57"/>
      <c r="M105" s="57">
        <f>C105*(D105+H105)-I105*J105+K105+L105</f>
        <v>0</v>
      </c>
      <c r="N105" s="57">
        <f>$S$171</f>
        <v>0.9970651168561846</v>
      </c>
      <c r="O105" s="57">
        <f>M105*N105</f>
        <v>0</v>
      </c>
      <c r="P105" s="55"/>
    </row>
    <row r="106" spans="1:19" ht="27.75" hidden="1" customHeight="1" thickBot="1" x14ac:dyDescent="0.35">
      <c r="A106" s="62" t="s">
        <v>171</v>
      </c>
      <c r="B106" s="53" t="s">
        <v>170</v>
      </c>
      <c r="C106" s="59">
        <f t="shared" ref="C106:G107" si="72">C105</f>
        <v>0</v>
      </c>
      <c r="D106" s="57">
        <f t="shared" si="72"/>
        <v>0</v>
      </c>
      <c r="E106" s="57">
        <f t="shared" si="72"/>
        <v>0</v>
      </c>
      <c r="F106" s="57">
        <f t="shared" si="72"/>
        <v>1</v>
      </c>
      <c r="G106" s="57">
        <f t="shared" si="72"/>
        <v>1</v>
      </c>
      <c r="H106" s="57"/>
      <c r="I106" s="57"/>
      <c r="J106" s="57"/>
      <c r="K106" s="57"/>
      <c r="L106" s="57"/>
      <c r="M106" s="57">
        <f t="shared" ref="M106:M107" si="73">C106*(D106+H106)-I106*J106+K106+L106</f>
        <v>0</v>
      </c>
      <c r="N106" s="57">
        <f>$T$171</f>
        <v>0.9970651168561846</v>
      </c>
      <c r="O106" s="57">
        <f t="shared" ref="O106:O107" si="74">M106*N106</f>
        <v>0</v>
      </c>
      <c r="P106" s="55"/>
    </row>
    <row r="107" spans="1:19" ht="27.75" hidden="1" customHeight="1" thickBot="1" x14ac:dyDescent="0.35">
      <c r="A107" s="62" t="s">
        <v>172</v>
      </c>
      <c r="B107" s="53" t="s">
        <v>170</v>
      </c>
      <c r="C107" s="59">
        <f t="shared" si="72"/>
        <v>0</v>
      </c>
      <c r="D107" s="57">
        <f t="shared" si="72"/>
        <v>0</v>
      </c>
      <c r="E107" s="57">
        <f t="shared" si="72"/>
        <v>0</v>
      </c>
      <c r="F107" s="57">
        <f t="shared" si="72"/>
        <v>1</v>
      </c>
      <c r="G107" s="57">
        <f t="shared" si="72"/>
        <v>1</v>
      </c>
      <c r="H107" s="57"/>
      <c r="I107" s="57"/>
      <c r="J107" s="57"/>
      <c r="K107" s="57"/>
      <c r="L107" s="57"/>
      <c r="M107" s="57">
        <f t="shared" si="73"/>
        <v>0</v>
      </c>
      <c r="N107" s="57">
        <f>$U$171</f>
        <v>0.9970651168561846</v>
      </c>
      <c r="O107" s="57">
        <f t="shared" si="74"/>
        <v>0</v>
      </c>
      <c r="P107" s="55"/>
    </row>
    <row r="108" spans="1:19" ht="32.25" hidden="1" customHeight="1" thickBot="1" x14ac:dyDescent="0.35">
      <c r="A108" s="61" t="s">
        <v>179</v>
      </c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 t="s">
        <v>168</v>
      </c>
      <c r="O108" s="54" t="s">
        <v>168</v>
      </c>
      <c r="P108" s="55"/>
    </row>
    <row r="109" spans="1:19" ht="21.75" hidden="1" customHeight="1" thickBot="1" x14ac:dyDescent="0.35">
      <c r="A109" s="62" t="s">
        <v>169</v>
      </c>
      <c r="B109" s="53" t="s">
        <v>170</v>
      </c>
      <c r="C109" s="58">
        <f>НЗ!N39</f>
        <v>0</v>
      </c>
      <c r="D109" s="57">
        <f>E109*F109*G109</f>
        <v>0</v>
      </c>
      <c r="E109" s="58">
        <f>IF(C109&gt;0,НЗ!M39,0)</f>
        <v>0</v>
      </c>
      <c r="F109" s="57">
        <v>1</v>
      </c>
      <c r="G109" s="57">
        <v>1</v>
      </c>
      <c r="H109" s="57"/>
      <c r="I109" s="57"/>
      <c r="J109" s="57"/>
      <c r="K109" s="57"/>
      <c r="L109" s="57"/>
      <c r="M109" s="57">
        <f>C109*(D109+H109)-I109*J109+K109+L109</f>
        <v>0</v>
      </c>
      <c r="N109" s="57">
        <f>$S$171</f>
        <v>0.9970651168561846</v>
      </c>
      <c r="O109" s="57">
        <f>M109*N109</f>
        <v>0</v>
      </c>
      <c r="P109" s="55"/>
    </row>
    <row r="110" spans="1:19" ht="21.75" hidden="1" customHeight="1" thickBot="1" x14ac:dyDescent="0.35">
      <c r="A110" s="62" t="s">
        <v>171</v>
      </c>
      <c r="B110" s="53" t="s">
        <v>170</v>
      </c>
      <c r="C110" s="59">
        <f t="shared" ref="C110:G111" si="75">C109</f>
        <v>0</v>
      </c>
      <c r="D110" s="57">
        <f t="shared" si="75"/>
        <v>0</v>
      </c>
      <c r="E110" s="57">
        <f t="shared" si="75"/>
        <v>0</v>
      </c>
      <c r="F110" s="57">
        <f t="shared" si="75"/>
        <v>1</v>
      </c>
      <c r="G110" s="57">
        <f t="shared" si="75"/>
        <v>1</v>
      </c>
      <c r="H110" s="57"/>
      <c r="I110" s="57"/>
      <c r="J110" s="57"/>
      <c r="K110" s="57"/>
      <c r="L110" s="57"/>
      <c r="M110" s="57">
        <f t="shared" ref="M110:M111" si="76">C110*(D110+H110)-I110*J110+K110+L110</f>
        <v>0</v>
      </c>
      <c r="N110" s="57">
        <f>$T$171</f>
        <v>0.9970651168561846</v>
      </c>
      <c r="O110" s="57">
        <f t="shared" ref="O110:O111" si="77">M110*N110</f>
        <v>0</v>
      </c>
      <c r="P110" s="55"/>
    </row>
    <row r="111" spans="1:19" ht="21.75" hidden="1" customHeight="1" thickBot="1" x14ac:dyDescent="0.35">
      <c r="A111" s="62" t="s">
        <v>172</v>
      </c>
      <c r="B111" s="53" t="s">
        <v>170</v>
      </c>
      <c r="C111" s="59">
        <f t="shared" si="75"/>
        <v>0</v>
      </c>
      <c r="D111" s="57">
        <f t="shared" si="75"/>
        <v>0</v>
      </c>
      <c r="E111" s="57">
        <f t="shared" si="75"/>
        <v>0</v>
      </c>
      <c r="F111" s="57">
        <f t="shared" si="75"/>
        <v>1</v>
      </c>
      <c r="G111" s="57">
        <f t="shared" si="75"/>
        <v>1</v>
      </c>
      <c r="H111" s="57"/>
      <c r="I111" s="57"/>
      <c r="J111" s="57"/>
      <c r="K111" s="57"/>
      <c r="L111" s="57"/>
      <c r="M111" s="57">
        <f t="shared" si="76"/>
        <v>0</v>
      </c>
      <c r="N111" s="57">
        <f>$U$171</f>
        <v>0.9970651168561846</v>
      </c>
      <c r="O111" s="57">
        <f t="shared" si="77"/>
        <v>0</v>
      </c>
      <c r="P111" s="55"/>
    </row>
    <row r="112" spans="1:19" ht="45" hidden="1" customHeight="1" thickBot="1" x14ac:dyDescent="0.35">
      <c r="A112" s="61" t="s">
        <v>180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 t="s">
        <v>168</v>
      </c>
      <c r="O112" s="54" t="s">
        <v>168</v>
      </c>
      <c r="P112" s="55"/>
    </row>
    <row r="113" spans="1:16" ht="32.25" hidden="1" customHeight="1" thickBot="1" x14ac:dyDescent="0.35">
      <c r="A113" s="62" t="s">
        <v>169</v>
      </c>
      <c r="B113" s="53" t="s">
        <v>170</v>
      </c>
      <c r="C113" s="58">
        <f>НЗ!N40</f>
        <v>0</v>
      </c>
      <c r="D113" s="57">
        <f>E113*F113*G113</f>
        <v>0</v>
      </c>
      <c r="E113" s="58">
        <f>IF(C113&gt;0,НЗ!M40,0)</f>
        <v>0</v>
      </c>
      <c r="F113" s="57">
        <v>1</v>
      </c>
      <c r="G113" s="57">
        <v>1</v>
      </c>
      <c r="H113" s="57"/>
      <c r="I113" s="57"/>
      <c r="J113" s="57"/>
      <c r="K113" s="57"/>
      <c r="L113" s="57"/>
      <c r="M113" s="57">
        <f>C113*(D113+H113)-I113*J113+K113+L113</f>
        <v>0</v>
      </c>
      <c r="N113" s="57">
        <f>$S$171</f>
        <v>0.9970651168561846</v>
      </c>
      <c r="O113" s="57">
        <f>M113*N113</f>
        <v>0</v>
      </c>
      <c r="P113" s="55"/>
    </row>
    <row r="114" spans="1:16" ht="32.25" hidden="1" customHeight="1" thickBot="1" x14ac:dyDescent="0.35">
      <c r="A114" s="62" t="s">
        <v>171</v>
      </c>
      <c r="B114" s="53" t="s">
        <v>170</v>
      </c>
      <c r="C114" s="59">
        <f t="shared" ref="C114:G115" si="78">C113</f>
        <v>0</v>
      </c>
      <c r="D114" s="57">
        <f t="shared" si="78"/>
        <v>0</v>
      </c>
      <c r="E114" s="57">
        <f t="shared" si="78"/>
        <v>0</v>
      </c>
      <c r="F114" s="57">
        <f t="shared" si="78"/>
        <v>1</v>
      </c>
      <c r="G114" s="57">
        <f t="shared" si="78"/>
        <v>1</v>
      </c>
      <c r="H114" s="57"/>
      <c r="I114" s="57"/>
      <c r="J114" s="57"/>
      <c r="K114" s="57"/>
      <c r="L114" s="57"/>
      <c r="M114" s="57">
        <f t="shared" ref="M114:M115" si="79">C114*(D114+H114)-I114*J114+K114+L114</f>
        <v>0</v>
      </c>
      <c r="N114" s="57">
        <f>$T$171</f>
        <v>0.9970651168561846</v>
      </c>
      <c r="O114" s="57">
        <f t="shared" ref="O114:O115" si="80">M114*N114</f>
        <v>0</v>
      </c>
      <c r="P114" s="55"/>
    </row>
    <row r="115" spans="1:16" ht="32.25" hidden="1" customHeight="1" thickBot="1" x14ac:dyDescent="0.35">
      <c r="A115" s="62" t="s">
        <v>172</v>
      </c>
      <c r="B115" s="53" t="s">
        <v>170</v>
      </c>
      <c r="C115" s="59">
        <f t="shared" si="78"/>
        <v>0</v>
      </c>
      <c r="D115" s="57">
        <f t="shared" si="78"/>
        <v>0</v>
      </c>
      <c r="E115" s="57">
        <f t="shared" si="78"/>
        <v>0</v>
      </c>
      <c r="F115" s="57">
        <f t="shared" si="78"/>
        <v>1</v>
      </c>
      <c r="G115" s="57">
        <f t="shared" si="78"/>
        <v>1</v>
      </c>
      <c r="H115" s="57"/>
      <c r="I115" s="57"/>
      <c r="J115" s="57"/>
      <c r="K115" s="57"/>
      <c r="L115" s="57"/>
      <c r="M115" s="57">
        <f t="shared" si="79"/>
        <v>0</v>
      </c>
      <c r="N115" s="57">
        <f>$U$171</f>
        <v>0.9970651168561846</v>
      </c>
      <c r="O115" s="57">
        <f t="shared" si="80"/>
        <v>0</v>
      </c>
      <c r="P115" s="55"/>
    </row>
    <row r="116" spans="1:16" ht="42.75" hidden="1" customHeight="1" thickBot="1" x14ac:dyDescent="0.35">
      <c r="A116" s="61" t="s">
        <v>181</v>
      </c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 t="s">
        <v>168</v>
      </c>
      <c r="O116" s="54" t="s">
        <v>168</v>
      </c>
      <c r="P116" s="55"/>
    </row>
    <row r="117" spans="1:16" ht="21.75" hidden="1" customHeight="1" thickBot="1" x14ac:dyDescent="0.35">
      <c r="A117" s="62" t="s">
        <v>169</v>
      </c>
      <c r="B117" s="53" t="s">
        <v>170</v>
      </c>
      <c r="C117" s="58">
        <f>НЗ!N41</f>
        <v>0</v>
      </c>
      <c r="D117" s="57">
        <f>E117*F117*G117</f>
        <v>0</v>
      </c>
      <c r="E117" s="58">
        <f>IF(C117&gt;0,НЗ!M41,0)</f>
        <v>0</v>
      </c>
      <c r="F117" s="57">
        <v>1</v>
      </c>
      <c r="G117" s="57">
        <v>1</v>
      </c>
      <c r="H117" s="57"/>
      <c r="I117" s="57"/>
      <c r="J117" s="57"/>
      <c r="K117" s="57"/>
      <c r="L117" s="57"/>
      <c r="M117" s="57">
        <f>C117*(D117+H117)-I117*J117+K117+L117</f>
        <v>0</v>
      </c>
      <c r="N117" s="57">
        <f>$S$171</f>
        <v>0.9970651168561846</v>
      </c>
      <c r="O117" s="57">
        <f>M117*N117</f>
        <v>0</v>
      </c>
      <c r="P117" s="55"/>
    </row>
    <row r="118" spans="1:16" ht="21.75" hidden="1" customHeight="1" thickBot="1" x14ac:dyDescent="0.35">
      <c r="A118" s="62" t="s">
        <v>171</v>
      </c>
      <c r="B118" s="53" t="s">
        <v>170</v>
      </c>
      <c r="C118" s="59">
        <f t="shared" ref="C118:G119" si="81">C117</f>
        <v>0</v>
      </c>
      <c r="D118" s="57">
        <f t="shared" si="81"/>
        <v>0</v>
      </c>
      <c r="E118" s="57">
        <f t="shared" si="81"/>
        <v>0</v>
      </c>
      <c r="F118" s="57">
        <f t="shared" si="81"/>
        <v>1</v>
      </c>
      <c r="G118" s="57">
        <f t="shared" si="81"/>
        <v>1</v>
      </c>
      <c r="H118" s="57"/>
      <c r="I118" s="57"/>
      <c r="J118" s="57"/>
      <c r="K118" s="57"/>
      <c r="L118" s="57"/>
      <c r="M118" s="57">
        <f t="shared" ref="M118:M119" si="82">C118*(D118+H118)-I118*J118+K118+L118</f>
        <v>0</v>
      </c>
      <c r="N118" s="57">
        <f>$T$171</f>
        <v>0.9970651168561846</v>
      </c>
      <c r="O118" s="57">
        <f t="shared" ref="O118:O119" si="83">M118*N118</f>
        <v>0</v>
      </c>
      <c r="P118" s="55"/>
    </row>
    <row r="119" spans="1:16" ht="21.75" hidden="1" customHeight="1" thickBot="1" x14ac:dyDescent="0.35">
      <c r="A119" s="62" t="s">
        <v>172</v>
      </c>
      <c r="B119" s="53" t="s">
        <v>170</v>
      </c>
      <c r="C119" s="59">
        <f t="shared" si="81"/>
        <v>0</v>
      </c>
      <c r="D119" s="57">
        <f t="shared" si="81"/>
        <v>0</v>
      </c>
      <c r="E119" s="57">
        <f t="shared" si="81"/>
        <v>0</v>
      </c>
      <c r="F119" s="57">
        <f t="shared" si="81"/>
        <v>1</v>
      </c>
      <c r="G119" s="57">
        <f t="shared" si="81"/>
        <v>1</v>
      </c>
      <c r="H119" s="57"/>
      <c r="I119" s="57"/>
      <c r="J119" s="57"/>
      <c r="K119" s="57"/>
      <c r="L119" s="57"/>
      <c r="M119" s="57">
        <f t="shared" si="82"/>
        <v>0</v>
      </c>
      <c r="N119" s="57">
        <f>$U$171</f>
        <v>0.9970651168561846</v>
      </c>
      <c r="O119" s="57">
        <f t="shared" si="83"/>
        <v>0</v>
      </c>
      <c r="P119" s="55"/>
    </row>
    <row r="120" spans="1:16" ht="38.25" hidden="1" thickBot="1" x14ac:dyDescent="0.35">
      <c r="A120" s="61" t="s">
        <v>182</v>
      </c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 t="s">
        <v>168</v>
      </c>
      <c r="O120" s="54" t="s">
        <v>168</v>
      </c>
      <c r="P120" s="55"/>
    </row>
    <row r="121" spans="1:16" ht="19.5" hidden="1" thickBot="1" x14ac:dyDescent="0.35">
      <c r="A121" s="62" t="s">
        <v>169</v>
      </c>
      <c r="B121" s="53" t="s">
        <v>170</v>
      </c>
      <c r="C121" s="56"/>
      <c r="D121" s="57">
        <f>E121*F121*G121</f>
        <v>0</v>
      </c>
      <c r="E121" s="58"/>
      <c r="F121" s="57">
        <v>1</v>
      </c>
      <c r="G121" s="57">
        <v>1</v>
      </c>
      <c r="H121" s="57"/>
      <c r="I121" s="57"/>
      <c r="J121" s="57"/>
      <c r="K121" s="57"/>
      <c r="L121" s="57"/>
      <c r="M121" s="57">
        <f>C121*(D121+H121)-I121*J121+K121+L121</f>
        <v>0</v>
      </c>
      <c r="N121" s="57">
        <f>$S$171</f>
        <v>0.9970651168561846</v>
      </c>
      <c r="O121" s="57">
        <f>M121*N121</f>
        <v>0</v>
      </c>
      <c r="P121" s="55"/>
    </row>
    <row r="122" spans="1:16" ht="19.5" hidden="1" thickBot="1" x14ac:dyDescent="0.35">
      <c r="A122" s="62" t="s">
        <v>171</v>
      </c>
      <c r="B122" s="53" t="s">
        <v>170</v>
      </c>
      <c r="C122" s="59">
        <f t="shared" ref="C122:G123" si="84">C121</f>
        <v>0</v>
      </c>
      <c r="D122" s="57">
        <f t="shared" si="84"/>
        <v>0</v>
      </c>
      <c r="E122" s="57">
        <f t="shared" si="84"/>
        <v>0</v>
      </c>
      <c r="F122" s="57">
        <f t="shared" si="84"/>
        <v>1</v>
      </c>
      <c r="G122" s="57">
        <f t="shared" si="84"/>
        <v>1</v>
      </c>
      <c r="H122" s="57"/>
      <c r="I122" s="57"/>
      <c r="J122" s="57"/>
      <c r="K122" s="57"/>
      <c r="L122" s="57"/>
      <c r="M122" s="57">
        <f t="shared" ref="M122:M123" si="85">C122*(D122+H122)-I122*J122+K122+L122</f>
        <v>0</v>
      </c>
      <c r="N122" s="57">
        <f>$T$171</f>
        <v>0.9970651168561846</v>
      </c>
      <c r="O122" s="57">
        <f t="shared" ref="O122:O123" si="86">M122*N122</f>
        <v>0</v>
      </c>
      <c r="P122" s="55"/>
    </row>
    <row r="123" spans="1:16" ht="19.5" hidden="1" thickBot="1" x14ac:dyDescent="0.35">
      <c r="A123" s="62" t="s">
        <v>172</v>
      </c>
      <c r="B123" s="53" t="s">
        <v>170</v>
      </c>
      <c r="C123" s="59">
        <f t="shared" si="84"/>
        <v>0</v>
      </c>
      <c r="D123" s="57">
        <f t="shared" si="84"/>
        <v>0</v>
      </c>
      <c r="E123" s="57">
        <f t="shared" si="84"/>
        <v>0</v>
      </c>
      <c r="F123" s="57">
        <f t="shared" si="84"/>
        <v>1</v>
      </c>
      <c r="G123" s="57">
        <f t="shared" si="84"/>
        <v>1</v>
      </c>
      <c r="H123" s="57"/>
      <c r="I123" s="57"/>
      <c r="J123" s="57"/>
      <c r="K123" s="57"/>
      <c r="L123" s="57"/>
      <c r="M123" s="57">
        <f t="shared" si="85"/>
        <v>0</v>
      </c>
      <c r="N123" s="57">
        <f>$U$171</f>
        <v>0.9970651168561846</v>
      </c>
      <c r="O123" s="57">
        <f t="shared" si="86"/>
        <v>0</v>
      </c>
      <c r="P123" s="55"/>
    </row>
    <row r="124" spans="1:16" ht="38.25" hidden="1" thickBot="1" x14ac:dyDescent="0.35">
      <c r="A124" s="61" t="s">
        <v>183</v>
      </c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 t="s">
        <v>168</v>
      </c>
      <c r="O124" s="54" t="s">
        <v>168</v>
      </c>
      <c r="P124" s="55"/>
    </row>
    <row r="125" spans="1:16" ht="19.5" hidden="1" thickBot="1" x14ac:dyDescent="0.35">
      <c r="A125" s="62" t="s">
        <v>169</v>
      </c>
      <c r="B125" s="53" t="s">
        <v>170</v>
      </c>
      <c r="C125" s="58">
        <f>НЗ!N42</f>
        <v>0</v>
      </c>
      <c r="D125" s="57">
        <f>E125*F125*G125</f>
        <v>0</v>
      </c>
      <c r="E125" s="58">
        <f>IF(C125&gt;0,НЗ!M42,0)</f>
        <v>0</v>
      </c>
      <c r="F125" s="57">
        <v>1</v>
      </c>
      <c r="G125" s="57">
        <v>1</v>
      </c>
      <c r="H125" s="57"/>
      <c r="I125" s="57"/>
      <c r="J125" s="57"/>
      <c r="K125" s="57"/>
      <c r="L125" s="57"/>
      <c r="M125" s="57">
        <f>C125*(D125+H125)-I125*J125+K125+L125</f>
        <v>0</v>
      </c>
      <c r="N125" s="57">
        <f>$S$171</f>
        <v>0.9970651168561846</v>
      </c>
      <c r="O125" s="57">
        <f>M125*N125</f>
        <v>0</v>
      </c>
      <c r="P125" s="55"/>
    </row>
    <row r="126" spans="1:16" ht="19.5" hidden="1" thickBot="1" x14ac:dyDescent="0.35">
      <c r="A126" s="62" t="s">
        <v>171</v>
      </c>
      <c r="B126" s="53" t="s">
        <v>170</v>
      </c>
      <c r="C126" s="59">
        <f t="shared" ref="C126:G127" si="87">C125</f>
        <v>0</v>
      </c>
      <c r="D126" s="57">
        <f t="shared" si="87"/>
        <v>0</v>
      </c>
      <c r="E126" s="57">
        <f t="shared" si="87"/>
        <v>0</v>
      </c>
      <c r="F126" s="57">
        <f t="shared" si="87"/>
        <v>1</v>
      </c>
      <c r="G126" s="57">
        <f t="shared" si="87"/>
        <v>1</v>
      </c>
      <c r="H126" s="57"/>
      <c r="I126" s="57"/>
      <c r="J126" s="57"/>
      <c r="K126" s="57"/>
      <c r="L126" s="57"/>
      <c r="M126" s="57">
        <f t="shared" ref="M126:M127" si="88">C126*(D126+H126)-I126*J126+K126+L126</f>
        <v>0</v>
      </c>
      <c r="N126" s="57">
        <f>$T$171</f>
        <v>0.9970651168561846</v>
      </c>
      <c r="O126" s="57">
        <f t="shared" ref="O126:O127" si="89">M126*N126</f>
        <v>0</v>
      </c>
      <c r="P126" s="55"/>
    </row>
    <row r="127" spans="1:16" ht="19.5" hidden="1" thickBot="1" x14ac:dyDescent="0.35">
      <c r="A127" s="62" t="s">
        <v>172</v>
      </c>
      <c r="B127" s="53" t="s">
        <v>170</v>
      </c>
      <c r="C127" s="59">
        <f t="shared" si="87"/>
        <v>0</v>
      </c>
      <c r="D127" s="57">
        <f t="shared" si="87"/>
        <v>0</v>
      </c>
      <c r="E127" s="57">
        <f t="shared" si="87"/>
        <v>0</v>
      </c>
      <c r="F127" s="57">
        <f t="shared" si="87"/>
        <v>1</v>
      </c>
      <c r="G127" s="57">
        <f t="shared" si="87"/>
        <v>1</v>
      </c>
      <c r="H127" s="57"/>
      <c r="I127" s="57"/>
      <c r="J127" s="57"/>
      <c r="K127" s="57"/>
      <c r="L127" s="57"/>
      <c r="M127" s="57">
        <f t="shared" si="88"/>
        <v>0</v>
      </c>
      <c r="N127" s="57">
        <f>$U$171</f>
        <v>0.9970651168561846</v>
      </c>
      <c r="O127" s="57">
        <f t="shared" si="89"/>
        <v>0</v>
      </c>
      <c r="P127" s="55"/>
    </row>
    <row r="128" spans="1:16" ht="38.25" hidden="1" thickBot="1" x14ac:dyDescent="0.35">
      <c r="A128" s="61" t="s">
        <v>173</v>
      </c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 t="s">
        <v>168</v>
      </c>
      <c r="O128" s="54" t="s">
        <v>168</v>
      </c>
      <c r="P128" s="55"/>
    </row>
    <row r="129" spans="1:16" ht="19.5" hidden="1" thickBot="1" x14ac:dyDescent="0.35">
      <c r="A129" s="62" t="s">
        <v>169</v>
      </c>
      <c r="B129" s="53" t="s">
        <v>170</v>
      </c>
      <c r="C129" s="58">
        <f>НЗ!N29</f>
        <v>0</v>
      </c>
      <c r="D129" s="57">
        <f>E129*F129*G129</f>
        <v>0</v>
      </c>
      <c r="E129" s="58">
        <f>IF(C129&gt;0,НЗ!M29,0)</f>
        <v>0</v>
      </c>
      <c r="F129" s="57">
        <v>1</v>
      </c>
      <c r="G129" s="57">
        <v>1</v>
      </c>
      <c r="H129" s="57"/>
      <c r="I129" s="57"/>
      <c r="J129" s="57"/>
      <c r="K129" s="57"/>
      <c r="L129" s="57"/>
      <c r="M129" s="57">
        <f>C129*(D129+H129)-I129*J129+K129+L129</f>
        <v>0</v>
      </c>
      <c r="N129" s="57">
        <f>$S$171</f>
        <v>0.9970651168561846</v>
      </c>
      <c r="O129" s="57">
        <f>M129*N129</f>
        <v>0</v>
      </c>
      <c r="P129" s="55"/>
    </row>
    <row r="130" spans="1:16" ht="19.5" hidden="1" thickBot="1" x14ac:dyDescent="0.35">
      <c r="A130" s="62" t="s">
        <v>171</v>
      </c>
      <c r="B130" s="53" t="s">
        <v>170</v>
      </c>
      <c r="C130" s="59">
        <f t="shared" ref="C130:G131" si="90">C129</f>
        <v>0</v>
      </c>
      <c r="D130" s="57">
        <f t="shared" si="90"/>
        <v>0</v>
      </c>
      <c r="E130" s="57">
        <f t="shared" si="90"/>
        <v>0</v>
      </c>
      <c r="F130" s="57">
        <f t="shared" si="90"/>
        <v>1</v>
      </c>
      <c r="G130" s="57">
        <f t="shared" si="90"/>
        <v>1</v>
      </c>
      <c r="H130" s="57"/>
      <c r="I130" s="57"/>
      <c r="J130" s="57"/>
      <c r="K130" s="57"/>
      <c r="L130" s="57"/>
      <c r="M130" s="57">
        <f t="shared" ref="M130:M131" si="91">C130*(D130+H130)-I130*J130+K130+L130</f>
        <v>0</v>
      </c>
      <c r="N130" s="57">
        <f>$T$171</f>
        <v>0.9970651168561846</v>
      </c>
      <c r="O130" s="57">
        <f t="shared" ref="O130:O131" si="92">M130*N130</f>
        <v>0</v>
      </c>
      <c r="P130" s="55"/>
    </row>
    <row r="131" spans="1:16" ht="19.5" hidden="1" thickBot="1" x14ac:dyDescent="0.35">
      <c r="A131" s="62" t="s">
        <v>172</v>
      </c>
      <c r="B131" s="53" t="s">
        <v>170</v>
      </c>
      <c r="C131" s="59">
        <f t="shared" si="90"/>
        <v>0</v>
      </c>
      <c r="D131" s="57">
        <f t="shared" si="90"/>
        <v>0</v>
      </c>
      <c r="E131" s="57">
        <f t="shared" si="90"/>
        <v>0</v>
      </c>
      <c r="F131" s="57">
        <f t="shared" si="90"/>
        <v>1</v>
      </c>
      <c r="G131" s="57">
        <f t="shared" si="90"/>
        <v>1</v>
      </c>
      <c r="H131" s="57"/>
      <c r="I131" s="57"/>
      <c r="J131" s="57"/>
      <c r="K131" s="57"/>
      <c r="L131" s="57"/>
      <c r="M131" s="57">
        <f t="shared" si="91"/>
        <v>0</v>
      </c>
      <c r="N131" s="57">
        <f>$U$171</f>
        <v>0.9970651168561846</v>
      </c>
      <c r="O131" s="57">
        <f t="shared" si="92"/>
        <v>0</v>
      </c>
      <c r="P131" s="55"/>
    </row>
    <row r="132" spans="1:16" ht="38.25" hidden="1" thickBot="1" x14ac:dyDescent="0.35">
      <c r="A132" s="61" t="s">
        <v>174</v>
      </c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 t="s">
        <v>168</v>
      </c>
      <c r="O132" s="54" t="s">
        <v>168</v>
      </c>
      <c r="P132" s="55"/>
    </row>
    <row r="133" spans="1:16" ht="19.5" hidden="1" thickBot="1" x14ac:dyDescent="0.35">
      <c r="A133" s="62" t="s">
        <v>169</v>
      </c>
      <c r="B133" s="53" t="s">
        <v>170</v>
      </c>
      <c r="C133" s="58">
        <f>НЗ!N30</f>
        <v>0</v>
      </c>
      <c r="D133" s="57">
        <f>E133*F133*G133</f>
        <v>0</v>
      </c>
      <c r="E133" s="58">
        <f>IF(C133&gt;0,НЗ!M30,0)</f>
        <v>0</v>
      </c>
      <c r="F133" s="57">
        <v>1</v>
      </c>
      <c r="G133" s="57">
        <v>1</v>
      </c>
      <c r="H133" s="57"/>
      <c r="I133" s="57"/>
      <c r="J133" s="57"/>
      <c r="K133" s="57"/>
      <c r="L133" s="57"/>
      <c r="M133" s="57">
        <f>C133*(D133+H133)-I133*J133+K133+L133</f>
        <v>0</v>
      </c>
      <c r="N133" s="57">
        <f>$S$171</f>
        <v>0.9970651168561846</v>
      </c>
      <c r="O133" s="57">
        <f>M133*N133</f>
        <v>0</v>
      </c>
      <c r="P133" s="55"/>
    </row>
    <row r="134" spans="1:16" ht="19.5" hidden="1" thickBot="1" x14ac:dyDescent="0.35">
      <c r="A134" s="62" t="s">
        <v>171</v>
      </c>
      <c r="B134" s="53" t="s">
        <v>170</v>
      </c>
      <c r="C134" s="59">
        <f t="shared" ref="C134:G135" si="93">C133</f>
        <v>0</v>
      </c>
      <c r="D134" s="57">
        <f t="shared" si="93"/>
        <v>0</v>
      </c>
      <c r="E134" s="57">
        <f t="shared" si="93"/>
        <v>0</v>
      </c>
      <c r="F134" s="57">
        <f t="shared" si="93"/>
        <v>1</v>
      </c>
      <c r="G134" s="57">
        <f t="shared" si="93"/>
        <v>1</v>
      </c>
      <c r="H134" s="57"/>
      <c r="I134" s="57"/>
      <c r="J134" s="57"/>
      <c r="K134" s="57"/>
      <c r="L134" s="57"/>
      <c r="M134" s="57">
        <f t="shared" ref="M134:M135" si="94">C134*(D134+H134)-I134*J134+K134+L134</f>
        <v>0</v>
      </c>
      <c r="N134" s="57">
        <f>$T$171</f>
        <v>0.9970651168561846</v>
      </c>
      <c r="O134" s="57">
        <f t="shared" ref="O134:O135" si="95">M134*N134</f>
        <v>0</v>
      </c>
      <c r="P134" s="55"/>
    </row>
    <row r="135" spans="1:16" ht="19.5" hidden="1" thickBot="1" x14ac:dyDescent="0.35">
      <c r="A135" s="62" t="s">
        <v>172</v>
      </c>
      <c r="B135" s="53" t="s">
        <v>170</v>
      </c>
      <c r="C135" s="59">
        <f t="shared" si="93"/>
        <v>0</v>
      </c>
      <c r="D135" s="57">
        <f t="shared" si="93"/>
        <v>0</v>
      </c>
      <c r="E135" s="57">
        <f t="shared" si="93"/>
        <v>0</v>
      </c>
      <c r="F135" s="57">
        <f t="shared" si="93"/>
        <v>1</v>
      </c>
      <c r="G135" s="57">
        <f t="shared" si="93"/>
        <v>1</v>
      </c>
      <c r="H135" s="57"/>
      <c r="I135" s="57"/>
      <c r="J135" s="57"/>
      <c r="K135" s="57"/>
      <c r="L135" s="57"/>
      <c r="M135" s="57">
        <f t="shared" si="94"/>
        <v>0</v>
      </c>
      <c r="N135" s="57">
        <f>$U$171</f>
        <v>0.9970651168561846</v>
      </c>
      <c r="O135" s="57">
        <f t="shared" si="95"/>
        <v>0</v>
      </c>
      <c r="P135" s="55"/>
    </row>
    <row r="136" spans="1:16" ht="38.25" hidden="1" thickBot="1" x14ac:dyDescent="0.35">
      <c r="A136" s="61" t="s">
        <v>225</v>
      </c>
      <c r="B136" s="53"/>
      <c r="C136" s="59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5"/>
    </row>
    <row r="137" spans="1:16" ht="19.5" hidden="1" thickBot="1" x14ac:dyDescent="0.35">
      <c r="A137" s="62" t="s">
        <v>169</v>
      </c>
      <c r="B137" s="53" t="s">
        <v>170</v>
      </c>
      <c r="C137" s="58">
        <f>НЗ!N31</f>
        <v>0</v>
      </c>
      <c r="D137" s="57">
        <f>E137*F137*G137</f>
        <v>0</v>
      </c>
      <c r="E137" s="58">
        <f>IF(C137&gt;0,НЗ!M31,0)</f>
        <v>0</v>
      </c>
      <c r="F137" s="57">
        <v>1</v>
      </c>
      <c r="G137" s="57">
        <v>1</v>
      </c>
      <c r="H137" s="57"/>
      <c r="I137" s="57"/>
      <c r="J137" s="57"/>
      <c r="K137" s="57"/>
      <c r="L137" s="57"/>
      <c r="M137" s="57">
        <f>C137*(D137+H137)-I137*J137+K137+L137</f>
        <v>0</v>
      </c>
      <c r="N137" s="57">
        <f>$S$171</f>
        <v>0.9970651168561846</v>
      </c>
      <c r="O137" s="57">
        <f>M137*N137</f>
        <v>0</v>
      </c>
      <c r="P137" s="55"/>
    </row>
    <row r="138" spans="1:16" ht="19.5" hidden="1" thickBot="1" x14ac:dyDescent="0.35">
      <c r="A138" s="62" t="s">
        <v>171</v>
      </c>
      <c r="B138" s="53" t="s">
        <v>170</v>
      </c>
      <c r="C138" s="59">
        <f t="shared" ref="C138:G138" si="96">C137</f>
        <v>0</v>
      </c>
      <c r="D138" s="57">
        <f t="shared" si="96"/>
        <v>0</v>
      </c>
      <c r="E138" s="57">
        <f t="shared" si="96"/>
        <v>0</v>
      </c>
      <c r="F138" s="57">
        <f t="shared" si="96"/>
        <v>1</v>
      </c>
      <c r="G138" s="57">
        <f t="shared" si="96"/>
        <v>1</v>
      </c>
      <c r="H138" s="57"/>
      <c r="I138" s="57"/>
      <c r="J138" s="57"/>
      <c r="K138" s="57"/>
      <c r="L138" s="57"/>
      <c r="M138" s="57">
        <f t="shared" ref="M138:M139" si="97">C138*(D138+H138)-I138*J138+K138+L138</f>
        <v>0</v>
      </c>
      <c r="N138" s="57">
        <f>$T$171</f>
        <v>0.9970651168561846</v>
      </c>
      <c r="O138" s="57">
        <f t="shared" ref="O138:O139" si="98">M138*N138</f>
        <v>0</v>
      </c>
      <c r="P138" s="55"/>
    </row>
    <row r="139" spans="1:16" ht="19.5" hidden="1" thickBot="1" x14ac:dyDescent="0.35">
      <c r="A139" s="62" t="s">
        <v>172</v>
      </c>
      <c r="B139" s="53" t="s">
        <v>170</v>
      </c>
      <c r="C139" s="59">
        <f t="shared" ref="C139:G139" si="99">C138</f>
        <v>0</v>
      </c>
      <c r="D139" s="57">
        <f t="shared" si="99"/>
        <v>0</v>
      </c>
      <c r="E139" s="57">
        <f t="shared" si="99"/>
        <v>0</v>
      </c>
      <c r="F139" s="57">
        <f t="shared" si="99"/>
        <v>1</v>
      </c>
      <c r="G139" s="57">
        <f t="shared" si="99"/>
        <v>1</v>
      </c>
      <c r="H139" s="57"/>
      <c r="I139" s="57"/>
      <c r="J139" s="57"/>
      <c r="K139" s="57"/>
      <c r="L139" s="57"/>
      <c r="M139" s="57">
        <f t="shared" si="97"/>
        <v>0</v>
      </c>
      <c r="N139" s="57">
        <f>$U$171</f>
        <v>0.9970651168561846</v>
      </c>
      <c r="O139" s="57">
        <f t="shared" si="98"/>
        <v>0</v>
      </c>
      <c r="P139" s="55"/>
    </row>
    <row r="140" spans="1:16" ht="57" hidden="1" thickBot="1" x14ac:dyDescent="0.35">
      <c r="A140" s="61" t="s">
        <v>175</v>
      </c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 t="s">
        <v>168</v>
      </c>
      <c r="O140" s="54" t="s">
        <v>168</v>
      </c>
      <c r="P140" s="55"/>
    </row>
    <row r="141" spans="1:16" ht="19.5" hidden="1" thickBot="1" x14ac:dyDescent="0.35">
      <c r="A141" s="62" t="s">
        <v>169</v>
      </c>
      <c r="B141" s="53" t="s">
        <v>170</v>
      </c>
      <c r="C141" s="58">
        <f>НЗ!N32</f>
        <v>0</v>
      </c>
      <c r="D141" s="57">
        <f>E141*F141*G141</f>
        <v>0</v>
      </c>
      <c r="E141" s="58">
        <f>IF(C141&gt;0,НЗ!M32,0)</f>
        <v>0</v>
      </c>
      <c r="F141" s="57">
        <v>1</v>
      </c>
      <c r="G141" s="57">
        <v>1</v>
      </c>
      <c r="H141" s="57"/>
      <c r="I141" s="57"/>
      <c r="J141" s="57"/>
      <c r="K141" s="57"/>
      <c r="L141" s="57"/>
      <c r="M141" s="57">
        <f>C141*(D141+H141)-I141*J141+K141+L141</f>
        <v>0</v>
      </c>
      <c r="N141" s="57">
        <f>$S$171</f>
        <v>0.9970651168561846</v>
      </c>
      <c r="O141" s="57">
        <f>M141*N141</f>
        <v>0</v>
      </c>
      <c r="P141" s="55"/>
    </row>
    <row r="142" spans="1:16" ht="19.5" hidden="1" thickBot="1" x14ac:dyDescent="0.35">
      <c r="A142" s="62" t="s">
        <v>171</v>
      </c>
      <c r="B142" s="53" t="s">
        <v>170</v>
      </c>
      <c r="C142" s="59">
        <f t="shared" ref="C142:G143" si="100">C141</f>
        <v>0</v>
      </c>
      <c r="D142" s="57">
        <f t="shared" si="100"/>
        <v>0</v>
      </c>
      <c r="E142" s="57">
        <f t="shared" si="100"/>
        <v>0</v>
      </c>
      <c r="F142" s="57">
        <f t="shared" si="100"/>
        <v>1</v>
      </c>
      <c r="G142" s="57">
        <f t="shared" si="100"/>
        <v>1</v>
      </c>
      <c r="H142" s="57"/>
      <c r="I142" s="57"/>
      <c r="J142" s="57"/>
      <c r="K142" s="57"/>
      <c r="L142" s="57"/>
      <c r="M142" s="57">
        <f t="shared" ref="M142:M143" si="101">C142*(D142+H142)-I142*J142+K142+L142</f>
        <v>0</v>
      </c>
      <c r="N142" s="57">
        <f>$T$171</f>
        <v>0.9970651168561846</v>
      </c>
      <c r="O142" s="57">
        <f t="shared" ref="O142:O143" si="102">M142*N142</f>
        <v>0</v>
      </c>
      <c r="P142" s="55"/>
    </row>
    <row r="143" spans="1:16" ht="19.5" hidden="1" thickBot="1" x14ac:dyDescent="0.35">
      <c r="A143" s="62" t="s">
        <v>172</v>
      </c>
      <c r="B143" s="53" t="s">
        <v>170</v>
      </c>
      <c r="C143" s="59">
        <f t="shared" si="100"/>
        <v>0</v>
      </c>
      <c r="D143" s="57">
        <f t="shared" si="100"/>
        <v>0</v>
      </c>
      <c r="E143" s="57">
        <f t="shared" si="100"/>
        <v>0</v>
      </c>
      <c r="F143" s="57">
        <f t="shared" si="100"/>
        <v>1</v>
      </c>
      <c r="G143" s="57">
        <f t="shared" si="100"/>
        <v>1</v>
      </c>
      <c r="H143" s="57"/>
      <c r="I143" s="57"/>
      <c r="J143" s="57"/>
      <c r="K143" s="57"/>
      <c r="L143" s="57"/>
      <c r="M143" s="57">
        <f t="shared" si="101"/>
        <v>0</v>
      </c>
      <c r="N143" s="57">
        <f>$U$171</f>
        <v>0.9970651168561846</v>
      </c>
      <c r="O143" s="57">
        <f t="shared" si="102"/>
        <v>0</v>
      </c>
      <c r="P143" s="55"/>
    </row>
    <row r="144" spans="1:16" ht="38.25" thickBot="1" x14ac:dyDescent="0.35">
      <c r="A144" s="128" t="s">
        <v>176</v>
      </c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 t="s">
        <v>168</v>
      </c>
      <c r="O144" s="54" t="s">
        <v>168</v>
      </c>
      <c r="P144" s="55"/>
    </row>
    <row r="145" spans="1:16" ht="19.5" thickBot="1" x14ac:dyDescent="0.35">
      <c r="A145" s="62" t="s">
        <v>169</v>
      </c>
      <c r="B145" s="53" t="s">
        <v>170</v>
      </c>
      <c r="C145" s="58">
        <f>НЗ!N33</f>
        <v>120</v>
      </c>
      <c r="D145" s="57">
        <f>E145*F145*G145</f>
        <v>118558.96041666667</v>
      </c>
      <c r="E145" s="58">
        <f>IF(C145&gt;0,НЗ!M33,0)</f>
        <v>118558.96041666667</v>
      </c>
      <c r="F145" s="57">
        <v>1</v>
      </c>
      <c r="G145" s="57">
        <v>1</v>
      </c>
      <c r="H145" s="57"/>
      <c r="I145" s="57"/>
      <c r="J145" s="57"/>
      <c r="K145" s="57"/>
      <c r="L145" s="57"/>
      <c r="M145" s="57">
        <f>C145*(D145+H145)-I145*J145+K145+L145</f>
        <v>14227075.25</v>
      </c>
      <c r="N145" s="57">
        <f>$S$171</f>
        <v>0.9970651168561846</v>
      </c>
      <c r="O145" s="57">
        <f>M145*N145</f>
        <v>14185320.446662981</v>
      </c>
      <c r="P145" s="55"/>
    </row>
    <row r="146" spans="1:16" ht="19.5" thickBot="1" x14ac:dyDescent="0.35">
      <c r="A146" s="62" t="s">
        <v>171</v>
      </c>
      <c r="B146" s="53" t="s">
        <v>170</v>
      </c>
      <c r="C146" s="59">
        <v>120</v>
      </c>
      <c r="D146" s="57">
        <f t="shared" ref="D146:G147" si="103">D145</f>
        <v>118558.96041666667</v>
      </c>
      <c r="E146" s="57">
        <v>118338.96041666667</v>
      </c>
      <c r="F146" s="57">
        <f t="shared" si="103"/>
        <v>1</v>
      </c>
      <c r="G146" s="57">
        <f t="shared" si="103"/>
        <v>1</v>
      </c>
      <c r="H146" s="57"/>
      <c r="I146" s="57"/>
      <c r="J146" s="57"/>
      <c r="K146" s="57"/>
      <c r="L146" s="57"/>
      <c r="M146" s="57">
        <f t="shared" ref="M146:M147" si="104">C146*(D146+H146)-I146*J146+K146+L146</f>
        <v>14227075.25</v>
      </c>
      <c r="N146" s="57">
        <f>$T$171</f>
        <v>0.9970651168561846</v>
      </c>
      <c r="O146" s="57">
        <f t="shared" ref="O146:O147" si="105">M146*N146</f>
        <v>14185320.446662981</v>
      </c>
      <c r="P146" s="55"/>
    </row>
    <row r="147" spans="1:16" ht="19.5" thickBot="1" x14ac:dyDescent="0.35">
      <c r="A147" s="62" t="s">
        <v>172</v>
      </c>
      <c r="B147" s="53" t="s">
        <v>170</v>
      </c>
      <c r="C147" s="59">
        <v>120</v>
      </c>
      <c r="D147" s="57">
        <f t="shared" si="103"/>
        <v>118558.96041666667</v>
      </c>
      <c r="E147" s="57">
        <v>118338.96041666667</v>
      </c>
      <c r="F147" s="57">
        <f t="shared" si="103"/>
        <v>1</v>
      </c>
      <c r="G147" s="57">
        <f t="shared" si="103"/>
        <v>1</v>
      </c>
      <c r="H147" s="57"/>
      <c r="I147" s="57"/>
      <c r="J147" s="57"/>
      <c r="K147" s="57"/>
      <c r="L147" s="57"/>
      <c r="M147" s="57">
        <f t="shared" si="104"/>
        <v>14227075.25</v>
      </c>
      <c r="N147" s="57">
        <f>$U$171</f>
        <v>0.9970651168561846</v>
      </c>
      <c r="O147" s="57">
        <f t="shared" si="105"/>
        <v>14185320.446662981</v>
      </c>
      <c r="P147" s="55"/>
    </row>
    <row r="148" spans="1:16" ht="57" hidden="1" thickBot="1" x14ac:dyDescent="0.35">
      <c r="A148" s="61" t="s">
        <v>236</v>
      </c>
      <c r="B148" s="53"/>
      <c r="C148" s="59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5"/>
    </row>
    <row r="149" spans="1:16" ht="19.5" hidden="1" thickBot="1" x14ac:dyDescent="0.35">
      <c r="A149" s="62" t="s">
        <v>169</v>
      </c>
      <c r="B149" s="53" t="s">
        <v>170</v>
      </c>
      <c r="C149" s="58">
        <f>НЗ!N34</f>
        <v>0</v>
      </c>
      <c r="D149" s="57">
        <f>E149*F149*G149</f>
        <v>0</v>
      </c>
      <c r="E149" s="58">
        <f>IF(C149&gt;0,НЗ!M34,0)</f>
        <v>0</v>
      </c>
      <c r="F149" s="57">
        <v>1</v>
      </c>
      <c r="G149" s="57">
        <v>1</v>
      </c>
      <c r="H149" s="57"/>
      <c r="I149" s="57"/>
      <c r="J149" s="57"/>
      <c r="K149" s="57"/>
      <c r="L149" s="57"/>
      <c r="M149" s="57">
        <f>C149*(D149+H149)-I149*J149+K149+L149</f>
        <v>0</v>
      </c>
      <c r="N149" s="57">
        <f>$S$171</f>
        <v>0.9970651168561846</v>
      </c>
      <c r="O149" s="57">
        <f>M149*N149</f>
        <v>0</v>
      </c>
      <c r="P149" s="55"/>
    </row>
    <row r="150" spans="1:16" ht="19.5" hidden="1" thickBot="1" x14ac:dyDescent="0.35">
      <c r="A150" s="62" t="s">
        <v>171</v>
      </c>
      <c r="B150" s="53" t="s">
        <v>170</v>
      </c>
      <c r="C150" s="59">
        <f t="shared" ref="C150:G150" si="106">C149</f>
        <v>0</v>
      </c>
      <c r="D150" s="57">
        <f t="shared" si="106"/>
        <v>0</v>
      </c>
      <c r="E150" s="57">
        <f t="shared" si="106"/>
        <v>0</v>
      </c>
      <c r="F150" s="57">
        <f t="shared" si="106"/>
        <v>1</v>
      </c>
      <c r="G150" s="57">
        <f t="shared" si="106"/>
        <v>1</v>
      </c>
      <c r="H150" s="57"/>
      <c r="I150" s="57"/>
      <c r="J150" s="57"/>
      <c r="K150" s="57"/>
      <c r="L150" s="57"/>
      <c r="M150" s="57">
        <f t="shared" ref="M150:M151" si="107">C150*(D150+H150)-I150*J150+K150+L150</f>
        <v>0</v>
      </c>
      <c r="N150" s="57">
        <f>$T$171</f>
        <v>0.9970651168561846</v>
      </c>
      <c r="O150" s="57">
        <f t="shared" ref="O150:O151" si="108">M150*N150</f>
        <v>0</v>
      </c>
      <c r="P150" s="55"/>
    </row>
    <row r="151" spans="1:16" ht="19.5" hidden="1" thickBot="1" x14ac:dyDescent="0.35">
      <c r="A151" s="62" t="s">
        <v>172</v>
      </c>
      <c r="B151" s="53" t="s">
        <v>170</v>
      </c>
      <c r="C151" s="59">
        <f t="shared" ref="C151:G151" si="109">C150</f>
        <v>0</v>
      </c>
      <c r="D151" s="57">
        <f t="shared" si="109"/>
        <v>0</v>
      </c>
      <c r="E151" s="57">
        <f t="shared" si="109"/>
        <v>0</v>
      </c>
      <c r="F151" s="57">
        <f t="shared" si="109"/>
        <v>1</v>
      </c>
      <c r="G151" s="57">
        <f t="shared" si="109"/>
        <v>1</v>
      </c>
      <c r="H151" s="57"/>
      <c r="I151" s="57"/>
      <c r="J151" s="57"/>
      <c r="K151" s="57"/>
      <c r="L151" s="57"/>
      <c r="M151" s="57">
        <f t="shared" si="107"/>
        <v>0</v>
      </c>
      <c r="N151" s="57">
        <f>$U$171</f>
        <v>0.9970651168561846</v>
      </c>
      <c r="O151" s="57">
        <f t="shared" si="108"/>
        <v>0</v>
      </c>
      <c r="P151" s="55"/>
    </row>
    <row r="152" spans="1:16" ht="49.5" hidden="1" customHeight="1" thickBot="1" x14ac:dyDescent="0.35">
      <c r="A152" s="63" t="s">
        <v>177</v>
      </c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 t="s">
        <v>168</v>
      </c>
      <c r="O152" s="54" t="s">
        <v>168</v>
      </c>
      <c r="P152" s="55"/>
    </row>
    <row r="153" spans="1:16" ht="19.5" hidden="1" thickBot="1" x14ac:dyDescent="0.35">
      <c r="A153" s="64" t="s">
        <v>169</v>
      </c>
      <c r="B153" s="53" t="s">
        <v>170</v>
      </c>
      <c r="C153" s="58">
        <f>НЗ!N35</f>
        <v>0</v>
      </c>
      <c r="D153" s="57">
        <f>E153*F153*G153</f>
        <v>0</v>
      </c>
      <c r="E153" s="58">
        <f>IF(C153&gt;0,НЗ!M35,0)</f>
        <v>0</v>
      </c>
      <c r="F153" s="57">
        <v>1</v>
      </c>
      <c r="G153" s="57">
        <v>1</v>
      </c>
      <c r="H153" s="57"/>
      <c r="I153" s="57"/>
      <c r="J153" s="57"/>
      <c r="K153" s="57"/>
      <c r="L153" s="57"/>
      <c r="M153" s="57">
        <f>C153*(D153+H153)-I153*J153+K153+L153</f>
        <v>0</v>
      </c>
      <c r="N153" s="57">
        <f>$S$171</f>
        <v>0.9970651168561846</v>
      </c>
      <c r="O153" s="57">
        <f>M153*N153</f>
        <v>0</v>
      </c>
      <c r="P153" s="55"/>
    </row>
    <row r="154" spans="1:16" ht="19.5" hidden="1" thickBot="1" x14ac:dyDescent="0.35">
      <c r="A154" s="64" t="s">
        <v>171</v>
      </c>
      <c r="B154" s="53" t="s">
        <v>170</v>
      </c>
      <c r="C154" s="59">
        <f t="shared" ref="C154:G155" si="110">C153</f>
        <v>0</v>
      </c>
      <c r="D154" s="57">
        <f t="shared" si="110"/>
        <v>0</v>
      </c>
      <c r="E154" s="57">
        <f t="shared" si="110"/>
        <v>0</v>
      </c>
      <c r="F154" s="57">
        <f t="shared" si="110"/>
        <v>1</v>
      </c>
      <c r="G154" s="57">
        <f t="shared" si="110"/>
        <v>1</v>
      </c>
      <c r="H154" s="57"/>
      <c r="I154" s="57"/>
      <c r="J154" s="57"/>
      <c r="K154" s="57"/>
      <c r="L154" s="57"/>
      <c r="M154" s="57">
        <f t="shared" ref="M154" si="111">C154*(D154+H154)-I154*J154+K154+L154</f>
        <v>0</v>
      </c>
      <c r="N154" s="57">
        <f>$T$171</f>
        <v>0.9970651168561846</v>
      </c>
      <c r="O154" s="57">
        <f t="shared" ref="O154:O155" si="112">M154*N154</f>
        <v>0</v>
      </c>
      <c r="P154" s="55"/>
    </row>
    <row r="155" spans="1:16" ht="19.5" hidden="1" thickBot="1" x14ac:dyDescent="0.35">
      <c r="A155" s="64" t="s">
        <v>172</v>
      </c>
      <c r="B155" s="53" t="s">
        <v>170</v>
      </c>
      <c r="C155" s="59">
        <f t="shared" si="110"/>
        <v>0</v>
      </c>
      <c r="D155" s="57">
        <f t="shared" si="110"/>
        <v>0</v>
      </c>
      <c r="E155" s="57">
        <f t="shared" si="110"/>
        <v>0</v>
      </c>
      <c r="F155" s="57">
        <f t="shared" si="110"/>
        <v>1</v>
      </c>
      <c r="G155" s="57">
        <f t="shared" si="110"/>
        <v>1</v>
      </c>
      <c r="H155" s="57"/>
      <c r="I155" s="57"/>
      <c r="J155" s="57"/>
      <c r="K155" s="57"/>
      <c r="L155" s="57"/>
      <c r="M155" s="57">
        <f>C155*(D155+H155)-I155*J155+K155+L155</f>
        <v>0</v>
      </c>
      <c r="N155" s="57">
        <f>$U$171</f>
        <v>0.9970651168561846</v>
      </c>
      <c r="O155" s="57">
        <f t="shared" si="112"/>
        <v>0</v>
      </c>
      <c r="P155" s="55"/>
    </row>
    <row r="156" spans="1:16" ht="66.95" hidden="1" customHeight="1" thickBot="1" x14ac:dyDescent="0.35">
      <c r="A156" s="63" t="s">
        <v>188</v>
      </c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 t="s">
        <v>168</v>
      </c>
      <c r="O156" s="54" t="s">
        <v>168</v>
      </c>
      <c r="P156" s="55"/>
    </row>
    <row r="157" spans="1:16" ht="30" hidden="1" customHeight="1" thickBot="1" x14ac:dyDescent="0.35">
      <c r="A157" s="64" t="s">
        <v>169</v>
      </c>
      <c r="B157" s="53" t="s">
        <v>170</v>
      </c>
      <c r="C157" s="58">
        <f>НЗ!N36</f>
        <v>0</v>
      </c>
      <c r="D157" s="57">
        <f>E157*F157*G157</f>
        <v>0</v>
      </c>
      <c r="E157" s="58">
        <f>IF(C157&gt;0,НЗ!M36,0)</f>
        <v>0</v>
      </c>
      <c r="F157" s="57">
        <v>1</v>
      </c>
      <c r="G157" s="57">
        <v>1</v>
      </c>
      <c r="H157" s="57"/>
      <c r="I157" s="57"/>
      <c r="J157" s="57"/>
      <c r="K157" s="57"/>
      <c r="L157" s="57"/>
      <c r="M157" s="57">
        <f>C157*(D157+H157)-I157*J157+K157+L157</f>
        <v>0</v>
      </c>
      <c r="N157" s="57">
        <f>$S$171</f>
        <v>0.9970651168561846</v>
      </c>
      <c r="O157" s="57">
        <f>M157*N157</f>
        <v>0</v>
      </c>
      <c r="P157" s="55"/>
    </row>
    <row r="158" spans="1:16" ht="19.5" hidden="1" thickBot="1" x14ac:dyDescent="0.35">
      <c r="A158" s="64" t="s">
        <v>171</v>
      </c>
      <c r="B158" s="53" t="s">
        <v>170</v>
      </c>
      <c r="C158" s="59">
        <f t="shared" ref="C158:G159" si="113">C157</f>
        <v>0</v>
      </c>
      <c r="D158" s="57">
        <f t="shared" si="113"/>
        <v>0</v>
      </c>
      <c r="E158" s="57">
        <f t="shared" si="113"/>
        <v>0</v>
      </c>
      <c r="F158" s="57">
        <f t="shared" si="113"/>
        <v>1</v>
      </c>
      <c r="G158" s="57">
        <f t="shared" si="113"/>
        <v>1</v>
      </c>
      <c r="H158" s="57"/>
      <c r="I158" s="57"/>
      <c r="J158" s="57"/>
      <c r="K158" s="57"/>
      <c r="L158" s="57"/>
      <c r="M158" s="57">
        <f t="shared" ref="M158:M159" si="114">C158*(D158+H158)-I158*J158+K158+L158</f>
        <v>0</v>
      </c>
      <c r="N158" s="57">
        <f>$T$171</f>
        <v>0.9970651168561846</v>
      </c>
      <c r="O158" s="57">
        <f t="shared" ref="O158:O159" si="115">M158*N158</f>
        <v>0</v>
      </c>
      <c r="P158" s="55"/>
    </row>
    <row r="159" spans="1:16" ht="19.5" hidden="1" thickBot="1" x14ac:dyDescent="0.35">
      <c r="A159" s="64" t="s">
        <v>172</v>
      </c>
      <c r="B159" s="53" t="s">
        <v>170</v>
      </c>
      <c r="C159" s="59">
        <f t="shared" si="113"/>
        <v>0</v>
      </c>
      <c r="D159" s="57">
        <f t="shared" si="113"/>
        <v>0</v>
      </c>
      <c r="E159" s="57">
        <f t="shared" si="113"/>
        <v>0</v>
      </c>
      <c r="F159" s="57">
        <f t="shared" si="113"/>
        <v>1</v>
      </c>
      <c r="G159" s="57">
        <f t="shared" si="113"/>
        <v>1</v>
      </c>
      <c r="H159" s="57"/>
      <c r="I159" s="57"/>
      <c r="J159" s="57"/>
      <c r="K159" s="57"/>
      <c r="L159" s="57"/>
      <c r="M159" s="57">
        <f t="shared" si="114"/>
        <v>0</v>
      </c>
      <c r="N159" s="57">
        <f>$U$171</f>
        <v>0.9970651168561846</v>
      </c>
      <c r="O159" s="57">
        <f t="shared" si="115"/>
        <v>0</v>
      </c>
      <c r="P159" s="55"/>
    </row>
    <row r="160" spans="1:16" ht="38.25" hidden="1" thickBot="1" x14ac:dyDescent="0.35">
      <c r="A160" s="63" t="s">
        <v>233</v>
      </c>
      <c r="B160" s="53"/>
      <c r="C160" s="59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5"/>
    </row>
    <row r="161" spans="1:22" ht="19.5" hidden="1" thickBot="1" x14ac:dyDescent="0.35">
      <c r="A161" s="64" t="s">
        <v>169</v>
      </c>
      <c r="B161" s="53" t="s">
        <v>170</v>
      </c>
      <c r="C161" s="58">
        <f>НЗ!N37</f>
        <v>0</v>
      </c>
      <c r="D161" s="57">
        <f>E161*F161*G161</f>
        <v>0</v>
      </c>
      <c r="E161" s="58">
        <f>IF(C161&gt;0,НЗ!M37,0)</f>
        <v>0</v>
      </c>
      <c r="F161" s="57">
        <v>1</v>
      </c>
      <c r="G161" s="57">
        <v>1</v>
      </c>
      <c r="H161" s="57"/>
      <c r="I161" s="57"/>
      <c r="J161" s="57"/>
      <c r="K161" s="57"/>
      <c r="L161" s="57"/>
      <c r="M161" s="57">
        <f>C161*(D161+H161)-I161*J161+K161+L161</f>
        <v>0</v>
      </c>
      <c r="N161" s="57">
        <f>$S$171</f>
        <v>0.9970651168561846</v>
      </c>
      <c r="O161" s="57">
        <f>M161*N161</f>
        <v>0</v>
      </c>
      <c r="P161" s="55"/>
    </row>
    <row r="162" spans="1:22" ht="19.5" hidden="1" thickBot="1" x14ac:dyDescent="0.35">
      <c r="A162" s="64" t="s">
        <v>171</v>
      </c>
      <c r="B162" s="53" t="s">
        <v>170</v>
      </c>
      <c r="C162" s="59">
        <f t="shared" ref="C162:G162" si="116">C161</f>
        <v>0</v>
      </c>
      <c r="D162" s="57">
        <f t="shared" si="116"/>
        <v>0</v>
      </c>
      <c r="E162" s="57">
        <f t="shared" si="116"/>
        <v>0</v>
      </c>
      <c r="F162" s="57">
        <f t="shared" si="116"/>
        <v>1</v>
      </c>
      <c r="G162" s="57">
        <f t="shared" si="116"/>
        <v>1</v>
      </c>
      <c r="H162" s="57"/>
      <c r="I162" s="57"/>
      <c r="J162" s="57"/>
      <c r="K162" s="57"/>
      <c r="L162" s="57"/>
      <c r="M162" s="57">
        <f t="shared" ref="M162:M163" si="117">C162*(D162+H162)-I162*J162+K162+L162</f>
        <v>0</v>
      </c>
      <c r="N162" s="57">
        <f>$T$171</f>
        <v>0.9970651168561846</v>
      </c>
      <c r="O162" s="57">
        <f t="shared" ref="O162:O163" si="118">M162*N162</f>
        <v>0</v>
      </c>
      <c r="P162" s="55"/>
    </row>
    <row r="163" spans="1:22" ht="19.5" hidden="1" thickBot="1" x14ac:dyDescent="0.35">
      <c r="A163" s="64" t="s">
        <v>172</v>
      </c>
      <c r="B163" s="53" t="s">
        <v>170</v>
      </c>
      <c r="C163" s="59">
        <f t="shared" ref="C163:G163" si="119">C162</f>
        <v>0</v>
      </c>
      <c r="D163" s="57">
        <f t="shared" si="119"/>
        <v>0</v>
      </c>
      <c r="E163" s="57">
        <f t="shared" si="119"/>
        <v>0</v>
      </c>
      <c r="F163" s="57">
        <f t="shared" si="119"/>
        <v>1</v>
      </c>
      <c r="G163" s="57">
        <f t="shared" si="119"/>
        <v>1</v>
      </c>
      <c r="H163" s="57"/>
      <c r="I163" s="57"/>
      <c r="J163" s="57"/>
      <c r="K163" s="57"/>
      <c r="L163" s="57"/>
      <c r="M163" s="57">
        <f t="shared" si="117"/>
        <v>0</v>
      </c>
      <c r="N163" s="57">
        <f>$U$171</f>
        <v>0.9970651168561846</v>
      </c>
      <c r="O163" s="57">
        <f t="shared" si="118"/>
        <v>0</v>
      </c>
      <c r="P163" s="55"/>
    </row>
    <row r="164" spans="1:22" ht="38.25" hidden="1" thickBot="1" x14ac:dyDescent="0.35">
      <c r="A164" s="63" t="s">
        <v>232</v>
      </c>
      <c r="B164" s="53"/>
      <c r="C164" s="59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5"/>
    </row>
    <row r="165" spans="1:22" ht="19.5" hidden="1" thickBot="1" x14ac:dyDescent="0.35">
      <c r="A165" s="64" t="s">
        <v>169</v>
      </c>
      <c r="B165" s="53" t="s">
        <v>170</v>
      </c>
      <c r="C165" s="58">
        <f>НЗ!N43</f>
        <v>0</v>
      </c>
      <c r="D165" s="57">
        <f>E165*F165*G165</f>
        <v>0</v>
      </c>
      <c r="E165" s="58">
        <f>IF(C165&gt;0,НЗ!M43,0)</f>
        <v>0</v>
      </c>
      <c r="F165" s="57">
        <v>1</v>
      </c>
      <c r="G165" s="57">
        <v>1</v>
      </c>
      <c r="H165" s="57"/>
      <c r="I165" s="57"/>
      <c r="J165" s="57"/>
      <c r="K165" s="57"/>
      <c r="L165" s="57"/>
      <c r="M165" s="57">
        <f>C165*(D165+H165)-I165*J165+K165+L165</f>
        <v>0</v>
      </c>
      <c r="N165" s="57">
        <f>$S$171</f>
        <v>0.9970651168561846</v>
      </c>
      <c r="O165" s="57">
        <f>M165*N165</f>
        <v>0</v>
      </c>
      <c r="P165" s="55"/>
    </row>
    <row r="166" spans="1:22" ht="19.5" hidden="1" thickBot="1" x14ac:dyDescent="0.35">
      <c r="A166" s="64" t="s">
        <v>171</v>
      </c>
      <c r="B166" s="53" t="s">
        <v>170</v>
      </c>
      <c r="C166" s="59">
        <f t="shared" ref="C166:G166" si="120">C165</f>
        <v>0</v>
      </c>
      <c r="D166" s="57">
        <f t="shared" si="120"/>
        <v>0</v>
      </c>
      <c r="E166" s="57">
        <f t="shared" si="120"/>
        <v>0</v>
      </c>
      <c r="F166" s="57">
        <f t="shared" si="120"/>
        <v>1</v>
      </c>
      <c r="G166" s="57">
        <f t="shared" si="120"/>
        <v>1</v>
      </c>
      <c r="H166" s="57"/>
      <c r="I166" s="57"/>
      <c r="J166" s="57"/>
      <c r="K166" s="57"/>
      <c r="L166" s="57"/>
      <c r="M166" s="57">
        <f t="shared" ref="M166:M167" si="121">C166*(D166+H166)-I166*J166+K166+L166</f>
        <v>0</v>
      </c>
      <c r="N166" s="57">
        <f>$T$171</f>
        <v>0.9970651168561846</v>
      </c>
      <c r="O166" s="57">
        <f t="shared" ref="O166:O167" si="122">M166*N166</f>
        <v>0</v>
      </c>
      <c r="P166" s="55"/>
    </row>
    <row r="167" spans="1:22" ht="19.5" hidden="1" thickBot="1" x14ac:dyDescent="0.35">
      <c r="A167" s="64" t="s">
        <v>172</v>
      </c>
      <c r="B167" s="53" t="s">
        <v>170</v>
      </c>
      <c r="C167" s="59">
        <f t="shared" ref="C167:G167" si="123">C166</f>
        <v>0</v>
      </c>
      <c r="D167" s="57">
        <f t="shared" si="123"/>
        <v>0</v>
      </c>
      <c r="E167" s="57">
        <f t="shared" si="123"/>
        <v>0</v>
      </c>
      <c r="F167" s="57">
        <f t="shared" si="123"/>
        <v>1</v>
      </c>
      <c r="G167" s="57">
        <f t="shared" si="123"/>
        <v>1</v>
      </c>
      <c r="H167" s="57"/>
      <c r="I167" s="57"/>
      <c r="J167" s="57"/>
      <c r="K167" s="57"/>
      <c r="L167" s="57"/>
      <c r="M167" s="57">
        <f t="shared" si="121"/>
        <v>0</v>
      </c>
      <c r="N167" s="57">
        <f>$U$171</f>
        <v>0.9970651168561846</v>
      </c>
      <c r="O167" s="57">
        <f t="shared" si="122"/>
        <v>0</v>
      </c>
      <c r="P167" s="55"/>
    </row>
    <row r="168" spans="1:22" ht="28.5" customHeight="1" thickBot="1" x14ac:dyDescent="0.3">
      <c r="A168" s="71" t="s">
        <v>184</v>
      </c>
      <c r="B168" s="72" t="s">
        <v>168</v>
      </c>
      <c r="C168" s="73" t="s">
        <v>168</v>
      </c>
      <c r="D168" s="73" t="s">
        <v>168</v>
      </c>
      <c r="E168" s="73" t="s">
        <v>168</v>
      </c>
      <c r="F168" s="73" t="s">
        <v>168</v>
      </c>
      <c r="G168" s="73" t="s">
        <v>168</v>
      </c>
      <c r="H168" s="73" t="s">
        <v>168</v>
      </c>
      <c r="I168" s="73" t="s">
        <v>168</v>
      </c>
      <c r="J168" s="73" t="s">
        <v>168</v>
      </c>
      <c r="K168" s="73" t="s">
        <v>168</v>
      </c>
      <c r="L168" s="73" t="s">
        <v>168</v>
      </c>
      <c r="M168" s="73" t="s">
        <v>168</v>
      </c>
      <c r="N168" s="73" t="s">
        <v>168</v>
      </c>
      <c r="O168" s="73" t="s">
        <v>168</v>
      </c>
      <c r="P168" s="55"/>
      <c r="R168" s="18"/>
      <c r="S168" s="115" t="s">
        <v>323</v>
      </c>
      <c r="T168" s="115" t="s">
        <v>324</v>
      </c>
      <c r="U168" s="115" t="s">
        <v>325</v>
      </c>
      <c r="V168" s="18"/>
    </row>
    <row r="169" spans="1:22" ht="25.5" customHeight="1" thickBot="1" x14ac:dyDescent="0.35">
      <c r="A169" s="71" t="s">
        <v>169</v>
      </c>
      <c r="B169" s="72" t="s">
        <v>168</v>
      </c>
      <c r="C169" s="73" t="s">
        <v>168</v>
      </c>
      <c r="D169" s="73" t="s">
        <v>168</v>
      </c>
      <c r="E169" s="73" t="s">
        <v>168</v>
      </c>
      <c r="F169" s="73" t="s">
        <v>168</v>
      </c>
      <c r="G169" s="73" t="s">
        <v>168</v>
      </c>
      <c r="H169" s="73" t="s">
        <v>168</v>
      </c>
      <c r="I169" s="73" t="s">
        <v>168</v>
      </c>
      <c r="J169" s="73" t="s">
        <v>168</v>
      </c>
      <c r="K169" s="73" t="s">
        <v>168</v>
      </c>
      <c r="L169" s="73" t="s">
        <v>168</v>
      </c>
      <c r="M169" s="74">
        <f>M25+M29+M33+M37+M41+M45+M49+M53+M57+M61+M65+M69+M73+M77+M81+M85+M89+M93+M97+M101+M105+M109+M113+M117+M121+M125+M129+M133+M137+M141+M145+M149+M153+M157+M161+M165</f>
        <v>21225148.310000002</v>
      </c>
      <c r="N169" s="73" t="s">
        <v>168</v>
      </c>
      <c r="O169" s="74">
        <f t="shared" ref="O169" si="124">O25+O29+O33+O37+O41+O45+O49+O53+O57+O61+O65+O69+O73+O77+O81+O85+O89+O93+O97+O101+O105+O109+O113+O117+O121+O125+O129+O133+O137+O141+O145+O149+O153+O157+O161+O165</f>
        <v>21162854.98</v>
      </c>
      <c r="P169" s="55"/>
      <c r="R169" s="116" t="s">
        <v>185</v>
      </c>
      <c r="S169" s="117">
        <f>НЗ!C51</f>
        <v>21162854.98</v>
      </c>
      <c r="T169" s="119">
        <f>НЗ!C56</f>
        <v>21162854.98</v>
      </c>
      <c r="U169" s="119">
        <f>НЗ!C57</f>
        <v>21162854.98</v>
      </c>
      <c r="V169" s="18"/>
    </row>
    <row r="170" spans="1:22" ht="36.75" customHeight="1" thickBot="1" x14ac:dyDescent="0.35">
      <c r="A170" s="71" t="s">
        <v>171</v>
      </c>
      <c r="B170" s="72" t="s">
        <v>168</v>
      </c>
      <c r="C170" s="73" t="s">
        <v>168</v>
      </c>
      <c r="D170" s="73" t="s">
        <v>168</v>
      </c>
      <c r="E170" s="73" t="s">
        <v>168</v>
      </c>
      <c r="F170" s="73" t="s">
        <v>168</v>
      </c>
      <c r="G170" s="73" t="s">
        <v>168</v>
      </c>
      <c r="H170" s="73" t="s">
        <v>168</v>
      </c>
      <c r="I170" s="73" t="s">
        <v>168</v>
      </c>
      <c r="J170" s="73" t="s">
        <v>168</v>
      </c>
      <c r="K170" s="73" t="s">
        <v>168</v>
      </c>
      <c r="L170" s="73" t="s">
        <v>168</v>
      </c>
      <c r="M170" s="74">
        <f>M26+M30+M34+M38+M42+M46+M50+M54+M58+M62+M70+M74+M82+M86+M90+M94+M106+M110+M114+M118+M122+M126+M130+M134+M142+M146+M154+M158</f>
        <v>21225148.310000002</v>
      </c>
      <c r="N170" s="73" t="s">
        <v>168</v>
      </c>
      <c r="O170" s="74">
        <f>O26+O30+O34+O38+O42+O46+O50+O54+O58+O62+O70+O74+O82+O86+O90+O94+O106+O110+O114+O118+O122+O126+O130+O134+O142+O146+O154+O158</f>
        <v>21162854.98</v>
      </c>
      <c r="P170" s="55"/>
      <c r="R170" s="100"/>
      <c r="S170" s="118">
        <f>M169</f>
        <v>21225148.310000002</v>
      </c>
      <c r="T170" s="119">
        <f>M170</f>
        <v>21225148.310000002</v>
      </c>
      <c r="U170" s="119">
        <f>M171</f>
        <v>21225148.310000002</v>
      </c>
      <c r="V170" s="18"/>
    </row>
    <row r="171" spans="1:22" ht="26.25" customHeight="1" thickBot="1" x14ac:dyDescent="0.35">
      <c r="A171" s="71" t="s">
        <v>172</v>
      </c>
      <c r="B171" s="72" t="s">
        <v>168</v>
      </c>
      <c r="C171" s="73" t="s">
        <v>168</v>
      </c>
      <c r="D171" s="73" t="s">
        <v>168</v>
      </c>
      <c r="E171" s="73" t="s">
        <v>168</v>
      </c>
      <c r="F171" s="73" t="s">
        <v>168</v>
      </c>
      <c r="G171" s="73" t="s">
        <v>168</v>
      </c>
      <c r="H171" s="73" t="s">
        <v>168</v>
      </c>
      <c r="I171" s="73" t="s">
        <v>168</v>
      </c>
      <c r="J171" s="73" t="s">
        <v>168</v>
      </c>
      <c r="K171" s="73" t="s">
        <v>168</v>
      </c>
      <c r="L171" s="73" t="s">
        <v>168</v>
      </c>
      <c r="M171" s="74">
        <f>M27+M31+M35+M39+M43+M47+M51+M55+M59+M63+M71+M75+M83+M87+M91+M95+M107+M111+M115+M119+M123+M127+M131+M135+M143+M147+M155+M159</f>
        <v>21225148.310000002</v>
      </c>
      <c r="N171" s="73" t="s">
        <v>168</v>
      </c>
      <c r="O171" s="74">
        <f>O27+O31+O35+O39+O43+O47+O51+O55+O59+O63+O71+O75+O83+O87+O91+O95+O107+O111+O115+O119+O123+O127+O131+O135+O143+O147+O155+O159</f>
        <v>21162854.98</v>
      </c>
      <c r="P171" s="55"/>
      <c r="R171" s="120" t="s">
        <v>186</v>
      </c>
      <c r="S171" s="121">
        <f>IFERROR(S169/S170,0)</f>
        <v>0.9970651168561846</v>
      </c>
      <c r="T171" s="121">
        <f t="shared" ref="T171:U171" si="125">IFERROR(T169/T170,0)</f>
        <v>0.9970651168561846</v>
      </c>
      <c r="U171" s="121">
        <f t="shared" si="125"/>
        <v>0.9970651168561846</v>
      </c>
      <c r="V171" s="18"/>
    </row>
    <row r="172" spans="1:22" ht="18.75" x14ac:dyDescent="0.3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22" ht="18.75" x14ac:dyDescent="0.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22" ht="18.75" x14ac:dyDescent="0.3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22" ht="18.75" x14ac:dyDescent="0.3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22" ht="39.75" customHeight="1" x14ac:dyDescent="0.2">
      <c r="A176" s="387" t="s">
        <v>187</v>
      </c>
      <c r="B176" s="387"/>
      <c r="C176" s="387"/>
      <c r="D176" s="387"/>
      <c r="E176" s="66"/>
      <c r="F176" s="66"/>
      <c r="G176" s="66"/>
      <c r="H176" s="66"/>
      <c r="I176" s="66"/>
      <c r="J176" s="66"/>
      <c r="K176" s="66"/>
      <c r="L176" s="66"/>
      <c r="M176" s="388"/>
      <c r="N176" s="388"/>
      <c r="O176" s="388"/>
    </row>
    <row r="181" spans="2:4" ht="15" x14ac:dyDescent="0.2">
      <c r="B181" s="111" t="s">
        <v>322</v>
      </c>
      <c r="C181" s="112">
        <f>SUMIF(A24:A103,A25,C24:C103)</f>
        <v>120</v>
      </c>
      <c r="D181" s="112">
        <f>SUMIF(A24:A103,A25,E24:E103)</f>
        <v>58317.275500000011</v>
      </c>
    </row>
    <row r="182" spans="2:4" ht="15" x14ac:dyDescent="0.2">
      <c r="B182" s="111" t="s">
        <v>315</v>
      </c>
      <c r="C182" s="112">
        <f>SUMIF(A104:A167,A109,C104:C167)</f>
        <v>120</v>
      </c>
      <c r="D182" s="112">
        <f>SUMIF(A104:A167,A25,E104:E167)</f>
        <v>118558.96041666667</v>
      </c>
    </row>
    <row r="183" spans="2:4" ht="15" x14ac:dyDescent="0.2">
      <c r="B183" s="111"/>
      <c r="C183" s="111"/>
    </row>
  </sheetData>
  <mergeCells count="42">
    <mergeCell ref="O21:O23"/>
    <mergeCell ref="P21:P23"/>
    <mergeCell ref="A176:D176"/>
    <mergeCell ref="M176:O176"/>
    <mergeCell ref="H21:H23"/>
    <mergeCell ref="I21:I23"/>
    <mergeCell ref="J21:J23"/>
    <mergeCell ref="K21:K23"/>
    <mergeCell ref="L21:L23"/>
    <mergeCell ref="N21:N23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P16:P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N16:N20"/>
    <mergeCell ref="O16:O20"/>
    <mergeCell ref="A15:O15"/>
    <mergeCell ref="A3:O3"/>
    <mergeCell ref="A8:O8"/>
    <mergeCell ref="A9:O9"/>
    <mergeCell ref="A11:O11"/>
    <mergeCell ref="A4:M4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60" zoomScaleNormal="60" workbookViewId="0">
      <selection sqref="A1:XFD1048576"/>
    </sheetView>
  </sheetViews>
  <sheetFormatPr defaultRowHeight="12.75" x14ac:dyDescent="0.2"/>
  <cols>
    <col min="1" max="1" width="32.140625" customWidth="1"/>
    <col min="2" max="2" width="63.28515625" customWidth="1"/>
    <col min="3" max="3" width="24.42578125" customWidth="1"/>
    <col min="4" max="5" width="15.140625" customWidth="1"/>
    <col min="6" max="6" width="16.85546875" customWidth="1"/>
    <col min="7" max="7" width="13.42578125" customWidth="1"/>
    <col min="8" max="8" width="11.5703125" customWidth="1"/>
    <col min="9" max="9" width="13.7109375" customWidth="1"/>
    <col min="10" max="10" width="12" customWidth="1"/>
    <col min="11" max="11" width="15.28515625" customWidth="1"/>
    <col min="12" max="12" width="12.42578125" customWidth="1"/>
    <col min="13" max="13" width="12.7109375" customWidth="1"/>
    <col min="14" max="14" width="17.140625" customWidth="1"/>
    <col min="15" max="15" width="17.42578125" customWidth="1"/>
    <col min="16" max="16" width="12.42578125" customWidth="1"/>
    <col min="17" max="17" width="17.28515625" customWidth="1"/>
    <col min="21" max="21" width="11.140625" customWidth="1"/>
  </cols>
  <sheetData>
    <row r="1" spans="1:20" ht="18.75" x14ac:dyDescent="0.3">
      <c r="A1" s="75"/>
      <c r="B1" s="76" t="s">
        <v>258</v>
      </c>
      <c r="C1" s="76"/>
      <c r="D1" s="76"/>
      <c r="E1" s="76"/>
      <c r="F1" s="76"/>
      <c r="G1" s="76"/>
      <c r="H1" s="76"/>
      <c r="I1" s="77"/>
      <c r="J1" s="75"/>
      <c r="K1" s="75"/>
      <c r="L1" s="75"/>
      <c r="M1" s="75"/>
      <c r="N1" s="75"/>
      <c r="O1" s="75"/>
      <c r="P1" s="75"/>
      <c r="Q1" s="75"/>
    </row>
    <row r="2" spans="1:20" ht="18.75" x14ac:dyDescent="0.3">
      <c r="A2" s="75"/>
      <c r="B2" s="78" t="s">
        <v>330</v>
      </c>
      <c r="C2" s="78"/>
      <c r="D2" s="76"/>
      <c r="E2" s="76"/>
      <c r="F2" s="76"/>
      <c r="G2" s="79"/>
      <c r="H2" s="79"/>
      <c r="I2" s="80"/>
      <c r="J2" s="81"/>
      <c r="K2" s="81"/>
      <c r="L2" s="75"/>
      <c r="M2" s="75"/>
      <c r="N2" s="75"/>
      <c r="O2" s="75"/>
      <c r="P2" s="75"/>
      <c r="Q2" s="82">
        <v>45289</v>
      </c>
    </row>
    <row r="3" spans="1:20" ht="15.75" thickBot="1" x14ac:dyDescent="0.3">
      <c r="A3" s="75"/>
      <c r="B3" s="83"/>
      <c r="C3" s="83"/>
      <c r="D3" s="83"/>
      <c r="E3" s="83"/>
      <c r="F3" s="83"/>
      <c r="G3" s="83"/>
      <c r="H3" s="83"/>
      <c r="I3" s="75"/>
      <c r="J3" s="75"/>
      <c r="K3" s="75"/>
      <c r="L3" s="75"/>
      <c r="M3" s="75"/>
      <c r="N3" s="75"/>
      <c r="O3" s="75"/>
      <c r="P3" s="75"/>
      <c r="Q3" s="75"/>
    </row>
    <row r="4" spans="1:20" ht="73.5" customHeight="1" x14ac:dyDescent="0.2">
      <c r="A4" s="399" t="s">
        <v>259</v>
      </c>
      <c r="B4" s="401" t="s">
        <v>260</v>
      </c>
      <c r="C4" s="403" t="s">
        <v>261</v>
      </c>
      <c r="D4" s="404"/>
      <c r="E4" s="404"/>
      <c r="F4" s="404"/>
      <c r="G4" s="403" t="s">
        <v>262</v>
      </c>
      <c r="H4" s="404"/>
      <c r="I4" s="404"/>
      <c r="J4" s="404"/>
      <c r="K4" s="404"/>
      <c r="L4" s="404"/>
      <c r="M4" s="389" t="s">
        <v>263</v>
      </c>
      <c r="N4" s="389" t="s">
        <v>264</v>
      </c>
      <c r="O4" s="389" t="s">
        <v>265</v>
      </c>
      <c r="P4" s="389" t="s">
        <v>266</v>
      </c>
      <c r="Q4" s="391" t="s">
        <v>343</v>
      </c>
      <c r="R4" s="50"/>
      <c r="S4" s="50"/>
      <c r="T4" s="50"/>
    </row>
    <row r="5" spans="1:20" ht="116.25" customHeight="1" x14ac:dyDescent="0.2">
      <c r="A5" s="400"/>
      <c r="B5" s="402"/>
      <c r="C5" s="84" t="s">
        <v>267</v>
      </c>
      <c r="D5" s="84" t="s">
        <v>268</v>
      </c>
      <c r="E5" s="84" t="s">
        <v>269</v>
      </c>
      <c r="F5" s="84" t="s">
        <v>270</v>
      </c>
      <c r="G5" s="84" t="s">
        <v>269</v>
      </c>
      <c r="H5" s="84" t="s">
        <v>271</v>
      </c>
      <c r="I5" s="84" t="s">
        <v>272</v>
      </c>
      <c r="J5" s="84" t="s">
        <v>273</v>
      </c>
      <c r="K5" s="84" t="s">
        <v>267</v>
      </c>
      <c r="L5" s="84" t="s">
        <v>274</v>
      </c>
      <c r="M5" s="390"/>
      <c r="N5" s="390"/>
      <c r="O5" s="390"/>
      <c r="P5" s="390"/>
      <c r="Q5" s="392"/>
    </row>
    <row r="6" spans="1:20" ht="15" x14ac:dyDescent="0.2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7">
        <v>17</v>
      </c>
    </row>
    <row r="7" spans="1:20" ht="21.75" customHeight="1" x14ac:dyDescent="0.2">
      <c r="A7" s="88"/>
      <c r="B7" s="89"/>
      <c r="C7" s="393" t="s">
        <v>275</v>
      </c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</row>
    <row r="8" spans="1:20" ht="62.25" customHeight="1" x14ac:dyDescent="0.2">
      <c r="A8" s="90" t="s">
        <v>218</v>
      </c>
      <c r="B8" s="91" t="s">
        <v>276</v>
      </c>
      <c r="C8" s="92">
        <f>'[1]211+213'!G8</f>
        <v>0</v>
      </c>
      <c r="D8" s="92">
        <f>[1]ПРОЧИЕ!D8</f>
        <v>1102.9978333333333</v>
      </c>
      <c r="E8" s="92">
        <f>[1]ПРОЧИЕ!E8</f>
        <v>519.11108333333334</v>
      </c>
      <c r="F8" s="92">
        <f>[1]ПРОЧИЕ!F8</f>
        <v>416.71666666666664</v>
      </c>
      <c r="G8" s="92">
        <f>[1]ПРОЧИЕ!G8</f>
        <v>0</v>
      </c>
      <c r="H8" s="92">
        <f>[1]ПРОЧИЕ!H8</f>
        <v>0</v>
      </c>
      <c r="I8" s="92">
        <f>[1]ПРОЧИЕ!I8</f>
        <v>0</v>
      </c>
      <c r="J8" s="92">
        <f>[1]ПРОЧИЕ!J8</f>
        <v>0</v>
      </c>
      <c r="K8" s="92">
        <f>[1]ПРОЧИЕ!K8</f>
        <v>0</v>
      </c>
      <c r="L8" s="92">
        <f>[1]ПРОЧИЕ!L8</f>
        <v>0</v>
      </c>
      <c r="M8" s="93">
        <f>C8+L8+K8+J8+I8+H8+G8+F8+E8+D8</f>
        <v>2038.8255833333333</v>
      </c>
      <c r="N8" s="93">
        <f>'[1]211+213'!D8</f>
        <v>0</v>
      </c>
      <c r="O8" s="92">
        <f>M8*N8</f>
        <v>0</v>
      </c>
      <c r="P8" s="94">
        <f>$C$51/$O$44</f>
        <v>0.9970651168561846</v>
      </c>
      <c r="Q8" s="95">
        <f>ROUND(O8*P8,2)</f>
        <v>0</v>
      </c>
      <c r="S8">
        <f t="shared" ref="S8:S43" si="0">C8*N8</f>
        <v>0</v>
      </c>
    </row>
    <row r="9" spans="1:20" ht="61.5" customHeight="1" x14ac:dyDescent="0.2">
      <c r="A9" s="90" t="s">
        <v>239</v>
      </c>
      <c r="B9" s="91" t="s">
        <v>277</v>
      </c>
      <c r="C9" s="92">
        <f>'[1]211+213'!G9</f>
        <v>0</v>
      </c>
      <c r="D9" s="92">
        <f>[1]ПРОЧИЕ!D9</f>
        <v>1102.9978333333333</v>
      </c>
      <c r="E9" s="92">
        <f>[1]ПРОЧИЕ!E9</f>
        <v>519.11108333333334</v>
      </c>
      <c r="F9" s="92">
        <f>[1]ПРОЧИЕ!F9</f>
        <v>416.71666666666664</v>
      </c>
      <c r="G9" s="92">
        <f>[1]ПРОЧИЕ!G9</f>
        <v>0</v>
      </c>
      <c r="H9" s="92">
        <f>[1]ПРОЧИЕ!H9</f>
        <v>0</v>
      </c>
      <c r="I9" s="92">
        <f>[1]ПРОЧИЕ!I9</f>
        <v>0</v>
      </c>
      <c r="J9" s="92">
        <f>[1]ПРОЧИЕ!J9</f>
        <v>0</v>
      </c>
      <c r="K9" s="92">
        <f>[1]ПРОЧИЕ!K9</f>
        <v>0</v>
      </c>
      <c r="L9" s="92">
        <f>[1]ПРОЧИЕ!L9</f>
        <v>0</v>
      </c>
      <c r="M9" s="93">
        <f t="shared" ref="M9:M27" si="1">C9+L9+K9+J9+I9+H9+G9+F9+E9+D9</f>
        <v>2038.8255833333333</v>
      </c>
      <c r="N9" s="93">
        <f>'[1]211+213'!D9</f>
        <v>0</v>
      </c>
      <c r="O9" s="92">
        <f t="shared" ref="O9:O27" si="2">M9*N9</f>
        <v>0</v>
      </c>
      <c r="P9" s="94">
        <f t="shared" ref="P9:P43" si="3">$C$51/$O$44</f>
        <v>0.9970651168561846</v>
      </c>
      <c r="Q9" s="95">
        <f t="shared" ref="Q9:Q27" si="4">ROUND(O9*P9,2)</f>
        <v>0</v>
      </c>
      <c r="S9">
        <f t="shared" si="0"/>
        <v>0</v>
      </c>
    </row>
    <row r="10" spans="1:20" ht="61.5" customHeight="1" x14ac:dyDescent="0.2">
      <c r="A10" s="90" t="s">
        <v>240</v>
      </c>
      <c r="B10" s="91" t="s">
        <v>278</v>
      </c>
      <c r="C10" s="92">
        <f>'[1]211+213'!G10</f>
        <v>0</v>
      </c>
      <c r="D10" s="92">
        <f>[1]ПРОЧИЕ!D10</f>
        <v>1102.9978333333333</v>
      </c>
      <c r="E10" s="92">
        <f>[1]ПРОЧИЕ!E10</f>
        <v>519.11108333333334</v>
      </c>
      <c r="F10" s="92">
        <f>[1]ПРОЧИЕ!F10</f>
        <v>416.71666666666664</v>
      </c>
      <c r="G10" s="92">
        <f>[1]ПРОЧИЕ!G10</f>
        <v>0</v>
      </c>
      <c r="H10" s="92">
        <f>[1]ПРОЧИЕ!H10</f>
        <v>0</v>
      </c>
      <c r="I10" s="92">
        <f>[1]ПРОЧИЕ!I10</f>
        <v>0</v>
      </c>
      <c r="J10" s="92">
        <f>[1]ПРОЧИЕ!J10</f>
        <v>0</v>
      </c>
      <c r="K10" s="92">
        <f>[1]ПРОЧИЕ!K10</f>
        <v>0</v>
      </c>
      <c r="L10" s="92">
        <f>[1]ПРОЧИЕ!L10</f>
        <v>0</v>
      </c>
      <c r="M10" s="93">
        <f t="shared" si="1"/>
        <v>2038.8255833333333</v>
      </c>
      <c r="N10" s="93">
        <f>'[1]211+213'!D10</f>
        <v>0</v>
      </c>
      <c r="O10" s="92">
        <f t="shared" si="2"/>
        <v>0</v>
      </c>
      <c r="P10" s="94">
        <f t="shared" si="3"/>
        <v>0.9970651168561846</v>
      </c>
      <c r="Q10" s="95">
        <f t="shared" si="4"/>
        <v>0</v>
      </c>
      <c r="S10">
        <f t="shared" si="0"/>
        <v>0</v>
      </c>
    </row>
    <row r="11" spans="1:20" ht="78.75" customHeight="1" x14ac:dyDescent="0.2">
      <c r="A11" s="90" t="s">
        <v>219</v>
      </c>
      <c r="B11" s="91" t="s">
        <v>279</v>
      </c>
      <c r="C11" s="92">
        <f>'[1]211+213'!G11</f>
        <v>12589.670003728386</v>
      </c>
      <c r="D11" s="92">
        <f>[1]ПРОЧИЕ!D11</f>
        <v>1102.9978333333333</v>
      </c>
      <c r="E11" s="92">
        <f>[1]ПРОЧИЕ!E11</f>
        <v>519.11108333333334</v>
      </c>
      <c r="F11" s="92">
        <f>[1]ПРОЧИЕ!F11</f>
        <v>416.71666666666664</v>
      </c>
      <c r="G11" s="92">
        <f>[1]ПРОЧИЕ!G11</f>
        <v>0</v>
      </c>
      <c r="H11" s="92">
        <f>[1]ПРОЧИЕ!H11</f>
        <v>0</v>
      </c>
      <c r="I11" s="92">
        <f>[1]ПРОЧИЕ!I11</f>
        <v>0</v>
      </c>
      <c r="J11" s="92">
        <f>[1]ПРОЧИЕ!J11</f>
        <v>0</v>
      </c>
      <c r="K11" s="92">
        <f>[1]ПРОЧИЕ!K11</f>
        <v>0</v>
      </c>
      <c r="L11" s="92">
        <f>[1]ПРОЧИЕ!L11</f>
        <v>0</v>
      </c>
      <c r="M11" s="93">
        <f t="shared" si="1"/>
        <v>14628.49558706172</v>
      </c>
      <c r="N11" s="93">
        <f>'[1]211+213'!D11</f>
        <v>0</v>
      </c>
      <c r="O11" s="92">
        <f t="shared" si="2"/>
        <v>0</v>
      </c>
      <c r="P11" s="94">
        <f t="shared" si="3"/>
        <v>0.9970651168561846</v>
      </c>
      <c r="Q11" s="95">
        <f t="shared" si="4"/>
        <v>0</v>
      </c>
      <c r="S11">
        <f t="shared" si="0"/>
        <v>0</v>
      </c>
    </row>
    <row r="12" spans="1:20" ht="68.25" customHeight="1" x14ac:dyDescent="0.2">
      <c r="A12" s="90" t="s">
        <v>220</v>
      </c>
      <c r="B12" s="91" t="s">
        <v>280</v>
      </c>
      <c r="C12" s="92">
        <f>'[1]211+213'!G12</f>
        <v>44161.800013078362</v>
      </c>
      <c r="D12" s="92">
        <f>[1]ПРОЧИЕ!D12</f>
        <v>1102.9978333333333</v>
      </c>
      <c r="E12" s="92">
        <f>[1]ПРОЧИЕ!E12</f>
        <v>519.11108333333334</v>
      </c>
      <c r="F12" s="92">
        <f>[1]ПРОЧИЕ!F12</f>
        <v>416.71666666666664</v>
      </c>
      <c r="G12" s="92">
        <f>[1]ПРОЧИЕ!G12</f>
        <v>0</v>
      </c>
      <c r="H12" s="92">
        <f>[1]ПРОЧИЕ!H12</f>
        <v>0</v>
      </c>
      <c r="I12" s="92">
        <f>[1]ПРОЧИЕ!I12</f>
        <v>0</v>
      </c>
      <c r="J12" s="92">
        <f>[1]ПРОЧИЕ!J12</f>
        <v>0</v>
      </c>
      <c r="K12" s="92">
        <f>[1]ПРОЧИЕ!K12</f>
        <v>0</v>
      </c>
      <c r="L12" s="92">
        <f>[1]ПРОЧИЕ!L12</f>
        <v>0</v>
      </c>
      <c r="M12" s="93">
        <f t="shared" si="1"/>
        <v>46200.625596411701</v>
      </c>
      <c r="N12" s="93">
        <f>'[1]211+213'!D12</f>
        <v>0</v>
      </c>
      <c r="O12" s="92">
        <f t="shared" si="2"/>
        <v>0</v>
      </c>
      <c r="P12" s="94">
        <f t="shared" si="3"/>
        <v>0.9970651168561846</v>
      </c>
      <c r="Q12" s="95">
        <f t="shared" si="4"/>
        <v>0</v>
      </c>
      <c r="S12">
        <f t="shared" si="0"/>
        <v>0</v>
      </c>
    </row>
    <row r="13" spans="1:20" ht="74.25" customHeight="1" x14ac:dyDescent="0.2">
      <c r="A13" s="90" t="s">
        <v>241</v>
      </c>
      <c r="B13" s="91" t="s">
        <v>281</v>
      </c>
      <c r="C13" s="92">
        <f>'[1]211+213'!G13</f>
        <v>83921.840024853154</v>
      </c>
      <c r="D13" s="92">
        <f>[1]ПРОЧИЕ!D13</f>
        <v>1102.9978333333333</v>
      </c>
      <c r="E13" s="92">
        <f>[1]ПРОЧИЕ!E13</f>
        <v>519.11108333333334</v>
      </c>
      <c r="F13" s="92">
        <f>[1]ПРОЧИЕ!F13</f>
        <v>416.71666666666664</v>
      </c>
      <c r="G13" s="92">
        <f>[1]ПРОЧИЕ!G13</f>
        <v>0</v>
      </c>
      <c r="H13" s="92">
        <f>[1]ПРОЧИЕ!H13</f>
        <v>0</v>
      </c>
      <c r="I13" s="92">
        <f>[1]ПРОЧИЕ!I13</f>
        <v>0</v>
      </c>
      <c r="J13" s="92">
        <f>[1]ПРОЧИЕ!J13</f>
        <v>0</v>
      </c>
      <c r="K13" s="92">
        <f>[1]ПРОЧИЕ!K13</f>
        <v>0</v>
      </c>
      <c r="L13" s="92">
        <f>[1]ПРОЧИЕ!L13</f>
        <v>0</v>
      </c>
      <c r="M13" s="93">
        <f t="shared" si="1"/>
        <v>85960.665608186478</v>
      </c>
      <c r="N13" s="93">
        <f>'[1]211+213'!D13</f>
        <v>0</v>
      </c>
      <c r="O13" s="92">
        <f t="shared" si="2"/>
        <v>0</v>
      </c>
      <c r="P13" s="94">
        <f t="shared" si="3"/>
        <v>0.9970651168561846</v>
      </c>
      <c r="Q13" s="95">
        <f t="shared" si="4"/>
        <v>0</v>
      </c>
      <c r="S13">
        <f t="shared" si="0"/>
        <v>0</v>
      </c>
    </row>
    <row r="14" spans="1:20" ht="50.1" customHeight="1" x14ac:dyDescent="0.2">
      <c r="A14" s="90" t="s">
        <v>242</v>
      </c>
      <c r="B14" s="91" t="s">
        <v>282</v>
      </c>
      <c r="C14" s="92">
        <f>'[1]211+213'!G14</f>
        <v>12589.670003728386</v>
      </c>
      <c r="D14" s="92">
        <f>[1]ПРОЧИЕ!D14</f>
        <v>1102.9978333333333</v>
      </c>
      <c r="E14" s="92">
        <f>[1]ПРОЧИЕ!E14</f>
        <v>519.11108333333334</v>
      </c>
      <c r="F14" s="92">
        <f>[1]ПРОЧИЕ!F14</f>
        <v>416.71666666666664</v>
      </c>
      <c r="G14" s="92">
        <f>[1]ПРОЧИЕ!G14</f>
        <v>0</v>
      </c>
      <c r="H14" s="92">
        <f>[1]ПРОЧИЕ!H14</f>
        <v>0</v>
      </c>
      <c r="I14" s="92">
        <f>[1]ПРОЧИЕ!I14</f>
        <v>0</v>
      </c>
      <c r="J14" s="92">
        <f>[1]ПРОЧИЕ!J14</f>
        <v>0</v>
      </c>
      <c r="K14" s="92">
        <f>[1]ПРОЧИЕ!K14</f>
        <v>0</v>
      </c>
      <c r="L14" s="92">
        <f>[1]ПРОЧИЕ!L14</f>
        <v>0</v>
      </c>
      <c r="M14" s="93">
        <f t="shared" si="1"/>
        <v>14628.49558706172</v>
      </c>
      <c r="N14" s="93">
        <f>'[1]211+213'!D14</f>
        <v>0</v>
      </c>
      <c r="O14" s="92">
        <f t="shared" si="2"/>
        <v>0</v>
      </c>
      <c r="P14" s="94">
        <f t="shared" si="3"/>
        <v>0.9970651168561846</v>
      </c>
      <c r="Q14" s="95">
        <f t="shared" si="4"/>
        <v>0</v>
      </c>
      <c r="S14">
        <f t="shared" si="0"/>
        <v>0</v>
      </c>
    </row>
    <row r="15" spans="1:20" ht="50.1" customHeight="1" x14ac:dyDescent="0.2">
      <c r="A15" s="90" t="s">
        <v>243</v>
      </c>
      <c r="B15" s="91" t="s">
        <v>283</v>
      </c>
      <c r="C15" s="92">
        <f>'[1]211+213'!G15</f>
        <v>44161.800013078362</v>
      </c>
      <c r="D15" s="92">
        <f>[1]ПРОЧИЕ!D15</f>
        <v>1102.9978333333333</v>
      </c>
      <c r="E15" s="92">
        <f>[1]ПРОЧИЕ!E15</f>
        <v>519.11108333333334</v>
      </c>
      <c r="F15" s="92">
        <f>[1]ПРОЧИЕ!F15</f>
        <v>416.71666666666664</v>
      </c>
      <c r="G15" s="92">
        <f>[1]ПРОЧИЕ!G15</f>
        <v>0</v>
      </c>
      <c r="H15" s="92">
        <f>[1]ПРОЧИЕ!H15</f>
        <v>0</v>
      </c>
      <c r="I15" s="92">
        <f>[1]ПРОЧИЕ!I15</f>
        <v>0</v>
      </c>
      <c r="J15" s="92">
        <f>[1]ПРОЧИЕ!J15</f>
        <v>0</v>
      </c>
      <c r="K15" s="92">
        <f>[1]ПРОЧИЕ!K15</f>
        <v>0</v>
      </c>
      <c r="L15" s="92">
        <f>[1]ПРОЧИЕ!L15</f>
        <v>0</v>
      </c>
      <c r="M15" s="93">
        <f t="shared" si="1"/>
        <v>46200.625596411701</v>
      </c>
      <c r="N15" s="93">
        <f>'[1]211+213'!D15</f>
        <v>0</v>
      </c>
      <c r="O15" s="92">
        <f t="shared" si="2"/>
        <v>0</v>
      </c>
      <c r="P15" s="94">
        <f t="shared" si="3"/>
        <v>0.9970651168561846</v>
      </c>
      <c r="Q15" s="95">
        <f t="shared" si="4"/>
        <v>0</v>
      </c>
      <c r="S15">
        <f t="shared" si="0"/>
        <v>0</v>
      </c>
    </row>
    <row r="16" spans="1:20" ht="50.1" customHeight="1" x14ac:dyDescent="0.2">
      <c r="A16" s="90" t="s">
        <v>222</v>
      </c>
      <c r="B16" s="91" t="s">
        <v>284</v>
      </c>
      <c r="C16" s="92">
        <f>'[1]211+213'!G16</f>
        <v>12589.670003728386</v>
      </c>
      <c r="D16" s="92">
        <f>[1]ПРОЧИЕ!D16</f>
        <v>1102.9978333333333</v>
      </c>
      <c r="E16" s="92">
        <f>[1]ПРОЧИЕ!E16</f>
        <v>519.11108333333334</v>
      </c>
      <c r="F16" s="92">
        <f>[1]ПРОЧИЕ!F16</f>
        <v>416.71666666666664</v>
      </c>
      <c r="G16" s="92">
        <f>[1]ПРОЧИЕ!G16</f>
        <v>0</v>
      </c>
      <c r="H16" s="92">
        <f>[1]ПРОЧИЕ!H16</f>
        <v>0</v>
      </c>
      <c r="I16" s="92">
        <f>[1]ПРОЧИЕ!I16</f>
        <v>0</v>
      </c>
      <c r="J16" s="92">
        <f>[1]ПРОЧИЕ!J16</f>
        <v>0</v>
      </c>
      <c r="K16" s="92">
        <f>[1]ПРОЧИЕ!K16</f>
        <v>0</v>
      </c>
      <c r="L16" s="92">
        <f>[1]ПРОЧИЕ!L16</f>
        <v>0</v>
      </c>
      <c r="M16" s="93">
        <f t="shared" si="1"/>
        <v>14628.49558706172</v>
      </c>
      <c r="N16" s="93">
        <f>'[1]211+213'!D16</f>
        <v>0</v>
      </c>
      <c r="O16" s="92">
        <f t="shared" si="2"/>
        <v>0</v>
      </c>
      <c r="P16" s="94">
        <f t="shared" si="3"/>
        <v>0.9970651168561846</v>
      </c>
      <c r="Q16" s="95">
        <f t="shared" si="4"/>
        <v>0</v>
      </c>
      <c r="S16">
        <f t="shared" si="0"/>
        <v>0</v>
      </c>
    </row>
    <row r="17" spans="1:19" ht="50.1" customHeight="1" x14ac:dyDescent="0.2">
      <c r="A17" s="90" t="s">
        <v>96</v>
      </c>
      <c r="B17" s="91" t="s">
        <v>285</v>
      </c>
      <c r="C17" s="92">
        <f>'[1]211+213'!G17</f>
        <v>56278.449916666672</v>
      </c>
      <c r="D17" s="92">
        <f>[1]ПРОЧИЕ!D17</f>
        <v>1102.9978333333333</v>
      </c>
      <c r="E17" s="92">
        <f>[1]ПРОЧИЕ!E17</f>
        <v>519.11108333333334</v>
      </c>
      <c r="F17" s="92">
        <f>[1]ПРОЧИЕ!F17</f>
        <v>416.71666666666664</v>
      </c>
      <c r="G17" s="92">
        <f>[1]ПРОЧИЕ!G17</f>
        <v>0</v>
      </c>
      <c r="H17" s="92">
        <f>[1]ПРОЧИЕ!H17</f>
        <v>0</v>
      </c>
      <c r="I17" s="92">
        <f>[1]ПРОЧИЕ!I17</f>
        <v>0</v>
      </c>
      <c r="J17" s="92">
        <f>[1]ПРОЧИЕ!J17</f>
        <v>0</v>
      </c>
      <c r="K17" s="92">
        <f>[1]ПРОЧИЕ!K17</f>
        <v>0</v>
      </c>
      <c r="L17" s="92">
        <f>[1]ПРОЧИЕ!L17</f>
        <v>0</v>
      </c>
      <c r="M17" s="93">
        <f t="shared" si="1"/>
        <v>58317.275500000011</v>
      </c>
      <c r="N17" s="93">
        <f>'[1]211+213'!D17</f>
        <v>120</v>
      </c>
      <c r="O17" s="92">
        <f t="shared" si="2"/>
        <v>6998073.0600000015</v>
      </c>
      <c r="P17" s="94">
        <f t="shared" si="3"/>
        <v>0.9970651168561846</v>
      </c>
      <c r="Q17" s="95">
        <f t="shared" si="4"/>
        <v>6977534.5300000003</v>
      </c>
      <c r="S17">
        <f t="shared" si="0"/>
        <v>6753413.9900000002</v>
      </c>
    </row>
    <row r="18" spans="1:19" ht="64.5" customHeight="1" x14ac:dyDescent="0.2">
      <c r="A18" s="90" t="s">
        <v>244</v>
      </c>
      <c r="B18" s="91" t="s">
        <v>286</v>
      </c>
      <c r="C18" s="92">
        <f>'[1]211+213'!G18</f>
        <v>83921.840024853154</v>
      </c>
      <c r="D18" s="92">
        <f>[1]ПРОЧИЕ!D18</f>
        <v>1102.9978333333333</v>
      </c>
      <c r="E18" s="92">
        <f>[1]ПРОЧИЕ!E18</f>
        <v>519.11108333333334</v>
      </c>
      <c r="F18" s="92">
        <f>[1]ПРОЧИЕ!F18</f>
        <v>416.71666666666664</v>
      </c>
      <c r="G18" s="92">
        <f>[1]ПРОЧИЕ!G18</f>
        <v>0</v>
      </c>
      <c r="H18" s="92">
        <f>[1]ПРОЧИЕ!H18</f>
        <v>0</v>
      </c>
      <c r="I18" s="92">
        <f>[1]ПРОЧИЕ!I18</f>
        <v>0</v>
      </c>
      <c r="J18" s="92">
        <f>[1]ПРОЧИЕ!J18</f>
        <v>0</v>
      </c>
      <c r="K18" s="92">
        <f>[1]ПРОЧИЕ!K18</f>
        <v>0</v>
      </c>
      <c r="L18" s="92">
        <f>[1]ПРОЧИЕ!L18</f>
        <v>0</v>
      </c>
      <c r="M18" s="93">
        <f t="shared" si="1"/>
        <v>85960.665608186478</v>
      </c>
      <c r="N18" s="93">
        <f>'[1]211+213'!D18</f>
        <v>0</v>
      </c>
      <c r="O18" s="92">
        <f t="shared" si="2"/>
        <v>0</v>
      </c>
      <c r="P18" s="94">
        <f t="shared" si="3"/>
        <v>0.9970651168561846</v>
      </c>
      <c r="Q18" s="95">
        <f t="shared" si="4"/>
        <v>0</v>
      </c>
      <c r="S18">
        <f t="shared" si="0"/>
        <v>0</v>
      </c>
    </row>
    <row r="19" spans="1:19" ht="57" customHeight="1" x14ac:dyDescent="0.2">
      <c r="A19" s="90" t="s">
        <v>245</v>
      </c>
      <c r="B19" s="91" t="s">
        <v>287</v>
      </c>
      <c r="C19" s="92">
        <f>'[1]211+213'!G19</f>
        <v>0</v>
      </c>
      <c r="D19" s="92">
        <f>[1]ПРОЧИЕ!D19</f>
        <v>1102.9978333333333</v>
      </c>
      <c r="E19" s="92">
        <f>[1]ПРОЧИЕ!E19</f>
        <v>519.11108333333334</v>
      </c>
      <c r="F19" s="92">
        <f>[1]ПРОЧИЕ!F19</f>
        <v>416.71666666666664</v>
      </c>
      <c r="G19" s="92">
        <f>[1]ПРОЧИЕ!G19</f>
        <v>0</v>
      </c>
      <c r="H19" s="92">
        <f>[1]ПРОЧИЕ!H19</f>
        <v>0</v>
      </c>
      <c r="I19" s="92">
        <f>[1]ПРОЧИЕ!I19</f>
        <v>0</v>
      </c>
      <c r="J19" s="92">
        <f>[1]ПРОЧИЕ!J19</f>
        <v>0</v>
      </c>
      <c r="K19" s="92">
        <f>[1]ПРОЧИЕ!K19</f>
        <v>0</v>
      </c>
      <c r="L19" s="92">
        <f>[1]ПРОЧИЕ!L19</f>
        <v>0</v>
      </c>
      <c r="M19" s="93">
        <f t="shared" si="1"/>
        <v>2038.8255833333333</v>
      </c>
      <c r="N19" s="93">
        <f>'[1]211+213'!D19</f>
        <v>0</v>
      </c>
      <c r="O19" s="92">
        <f t="shared" si="2"/>
        <v>0</v>
      </c>
      <c r="P19" s="94">
        <f t="shared" si="3"/>
        <v>0.9970651168561846</v>
      </c>
      <c r="Q19" s="95">
        <f t="shared" si="4"/>
        <v>0</v>
      </c>
    </row>
    <row r="20" spans="1:19" ht="79.5" customHeight="1" x14ac:dyDescent="0.2">
      <c r="A20" s="90" t="s">
        <v>246</v>
      </c>
      <c r="B20" s="91" t="s">
        <v>288</v>
      </c>
      <c r="C20" s="92">
        <f>'[1]211+213'!G20</f>
        <v>0</v>
      </c>
      <c r="D20" s="92">
        <f>[1]ПРОЧИЕ!D20</f>
        <v>1102.9978333333333</v>
      </c>
      <c r="E20" s="92">
        <f>[1]ПРОЧИЕ!E20</f>
        <v>519.11108333333334</v>
      </c>
      <c r="F20" s="92">
        <f>[1]ПРОЧИЕ!F20</f>
        <v>416.71666666666664</v>
      </c>
      <c r="G20" s="92">
        <f>[1]ПРОЧИЕ!G20</f>
        <v>0</v>
      </c>
      <c r="H20" s="92">
        <f>[1]ПРОЧИЕ!H20</f>
        <v>0</v>
      </c>
      <c r="I20" s="92">
        <f>[1]ПРОЧИЕ!I20</f>
        <v>0</v>
      </c>
      <c r="J20" s="92">
        <f>[1]ПРОЧИЕ!J20</f>
        <v>0</v>
      </c>
      <c r="K20" s="92">
        <f>[1]ПРОЧИЕ!K20</f>
        <v>0</v>
      </c>
      <c r="L20" s="92">
        <f>[1]ПРОЧИЕ!L20</f>
        <v>0</v>
      </c>
      <c r="M20" s="93">
        <f t="shared" si="1"/>
        <v>2038.8255833333333</v>
      </c>
      <c r="N20" s="93">
        <f>'[1]211+213'!D20</f>
        <v>0</v>
      </c>
      <c r="O20" s="92">
        <f t="shared" si="2"/>
        <v>0</v>
      </c>
      <c r="P20" s="94">
        <f t="shared" si="3"/>
        <v>0.9970651168561846</v>
      </c>
      <c r="Q20" s="95">
        <f t="shared" si="4"/>
        <v>0</v>
      </c>
      <c r="S20">
        <f t="shared" si="0"/>
        <v>0</v>
      </c>
    </row>
    <row r="21" spans="1:19" ht="68.25" customHeight="1" x14ac:dyDescent="0.2">
      <c r="A21" s="90" t="s">
        <v>247</v>
      </c>
      <c r="B21" s="91" t="s">
        <v>289</v>
      </c>
      <c r="C21" s="92">
        <f>'[1]211+213'!G21</f>
        <v>16747.600004959742</v>
      </c>
      <c r="D21" s="92">
        <f>[1]ПРОЧИЕ!D21</f>
        <v>1102.9978333333333</v>
      </c>
      <c r="E21" s="92">
        <f>[1]ПРОЧИЕ!E21</f>
        <v>519.11108333333334</v>
      </c>
      <c r="F21" s="92">
        <f>[1]ПРОЧИЕ!F21</f>
        <v>416.71666666666664</v>
      </c>
      <c r="G21" s="92">
        <f>[1]ПРОЧИЕ!G21</f>
        <v>0</v>
      </c>
      <c r="H21" s="92">
        <f>[1]ПРОЧИЕ!H21</f>
        <v>0</v>
      </c>
      <c r="I21" s="92">
        <f>[1]ПРОЧИЕ!I21</f>
        <v>0</v>
      </c>
      <c r="J21" s="92">
        <f>[1]ПРОЧИЕ!J21</f>
        <v>0</v>
      </c>
      <c r="K21" s="92">
        <f>[1]ПРОЧИЕ!K21</f>
        <v>0</v>
      </c>
      <c r="L21" s="92">
        <f>[1]ПРОЧИЕ!L21</f>
        <v>0</v>
      </c>
      <c r="M21" s="93">
        <f t="shared" si="1"/>
        <v>18786.425588293077</v>
      </c>
      <c r="N21" s="93">
        <f>'[1]211+213'!D21</f>
        <v>0</v>
      </c>
      <c r="O21" s="92">
        <f t="shared" si="2"/>
        <v>0</v>
      </c>
      <c r="P21" s="94">
        <f t="shared" si="3"/>
        <v>0.9970651168561846</v>
      </c>
      <c r="Q21" s="95">
        <f t="shared" si="4"/>
        <v>0</v>
      </c>
    </row>
    <row r="22" spans="1:19" ht="63.75" customHeight="1" x14ac:dyDescent="0.2">
      <c r="A22" s="90" t="s">
        <v>248</v>
      </c>
      <c r="B22" s="91" t="s">
        <v>290</v>
      </c>
      <c r="C22" s="92">
        <f>'[1]211+213'!G22</f>
        <v>56045.030016597535</v>
      </c>
      <c r="D22" s="92">
        <f>[1]ПРОЧИЕ!D22</f>
        <v>1102.9978333333333</v>
      </c>
      <c r="E22" s="92">
        <f>[1]ПРОЧИЕ!E22</f>
        <v>519.11108333333334</v>
      </c>
      <c r="F22" s="92">
        <f>[1]ПРОЧИЕ!F22</f>
        <v>416.71666666666664</v>
      </c>
      <c r="G22" s="92">
        <f>[1]ПРОЧИЕ!G22</f>
        <v>0</v>
      </c>
      <c r="H22" s="92">
        <f>[1]ПРОЧИЕ!H22</f>
        <v>0</v>
      </c>
      <c r="I22" s="92">
        <f>[1]ПРОЧИЕ!I22</f>
        <v>0</v>
      </c>
      <c r="J22" s="92">
        <f>[1]ПРОЧИЕ!J22</f>
        <v>0</v>
      </c>
      <c r="K22" s="92">
        <f>[1]ПРОЧИЕ!K22</f>
        <v>0</v>
      </c>
      <c r="L22" s="92">
        <f>[1]ПРОЧИЕ!L22</f>
        <v>0</v>
      </c>
      <c r="M22" s="93">
        <f t="shared" si="1"/>
        <v>58083.855599930874</v>
      </c>
      <c r="N22" s="93">
        <f>'[1]211+213'!D22</f>
        <v>0</v>
      </c>
      <c r="O22" s="92">
        <f t="shared" si="2"/>
        <v>0</v>
      </c>
      <c r="P22" s="94">
        <f t="shared" si="3"/>
        <v>0.9970651168561846</v>
      </c>
      <c r="Q22" s="95">
        <f t="shared" si="4"/>
        <v>0</v>
      </c>
      <c r="S22">
        <f t="shared" si="0"/>
        <v>0</v>
      </c>
    </row>
    <row r="23" spans="1:19" ht="50.1" customHeight="1" x14ac:dyDescent="0.2">
      <c r="A23" s="123" t="s">
        <v>249</v>
      </c>
      <c r="B23" s="91" t="s">
        <v>291</v>
      </c>
      <c r="C23" s="92">
        <f>'[1]211+213'!G23</f>
        <v>16747.600004959742</v>
      </c>
      <c r="D23" s="92">
        <f>[1]ПРОЧИЕ!D23</f>
        <v>1102.9978333333333</v>
      </c>
      <c r="E23" s="92">
        <f>[1]ПРОЧИЕ!E23</f>
        <v>519.11108333333334</v>
      </c>
      <c r="F23" s="92">
        <f>[1]ПРОЧИЕ!F23</f>
        <v>416.71666666666664</v>
      </c>
      <c r="G23" s="92">
        <f>[1]ПРОЧИЕ!G23</f>
        <v>0</v>
      </c>
      <c r="H23" s="92">
        <f>[1]ПРОЧИЕ!H23</f>
        <v>0</v>
      </c>
      <c r="I23" s="92">
        <f>[1]ПРОЧИЕ!I23</f>
        <v>0</v>
      </c>
      <c r="J23" s="92">
        <f>[1]ПРОЧИЕ!J23</f>
        <v>0</v>
      </c>
      <c r="K23" s="92">
        <f>[1]ПРОЧИЕ!K23</f>
        <v>0</v>
      </c>
      <c r="L23" s="92">
        <f>[1]ПРОЧИЕ!L23</f>
        <v>0</v>
      </c>
      <c r="M23" s="93">
        <f t="shared" si="1"/>
        <v>18786.425588293077</v>
      </c>
      <c r="N23" s="93">
        <f>'[1]211+213'!D23</f>
        <v>0</v>
      </c>
      <c r="O23" s="92">
        <f t="shared" si="2"/>
        <v>0</v>
      </c>
      <c r="P23" s="94">
        <f t="shared" si="3"/>
        <v>0.9970651168561846</v>
      </c>
      <c r="Q23" s="95">
        <f t="shared" si="4"/>
        <v>0</v>
      </c>
      <c r="S23">
        <f t="shared" si="0"/>
        <v>0</v>
      </c>
    </row>
    <row r="24" spans="1:19" ht="50.1" customHeight="1" x14ac:dyDescent="0.2">
      <c r="A24" s="90" t="s">
        <v>250</v>
      </c>
      <c r="B24" s="91" t="s">
        <v>292</v>
      </c>
      <c r="C24" s="92">
        <f>'[1]211+213'!G24</f>
        <v>56045.030016597535</v>
      </c>
      <c r="D24" s="92">
        <f>[1]ПРОЧИЕ!D24</f>
        <v>1102.9978333333333</v>
      </c>
      <c r="E24" s="92">
        <f>[1]ПРОЧИЕ!E24</f>
        <v>519.11108333333334</v>
      </c>
      <c r="F24" s="92">
        <f>[1]ПРОЧИЕ!F24</f>
        <v>416.71666666666664</v>
      </c>
      <c r="G24" s="92">
        <f>[1]ПРОЧИЕ!G24</f>
        <v>0</v>
      </c>
      <c r="H24" s="92">
        <f>[1]ПРОЧИЕ!H24</f>
        <v>0</v>
      </c>
      <c r="I24" s="92">
        <f>[1]ПРОЧИЕ!I24</f>
        <v>0</v>
      </c>
      <c r="J24" s="92">
        <f>[1]ПРОЧИЕ!J24</f>
        <v>0</v>
      </c>
      <c r="K24" s="92">
        <f>[1]ПРОЧИЕ!K24</f>
        <v>0</v>
      </c>
      <c r="L24" s="92">
        <f>[1]ПРОЧИЕ!L24</f>
        <v>0</v>
      </c>
      <c r="M24" s="93">
        <f t="shared" si="1"/>
        <v>58083.855599930874</v>
      </c>
      <c r="N24" s="93">
        <f>'[1]211+213'!D24</f>
        <v>0</v>
      </c>
      <c r="O24" s="92">
        <f t="shared" si="2"/>
        <v>0</v>
      </c>
      <c r="P24" s="94">
        <f t="shared" si="3"/>
        <v>0.9970651168561846</v>
      </c>
      <c r="Q24" s="95">
        <f t="shared" si="4"/>
        <v>0</v>
      </c>
      <c r="S24">
        <f t="shared" si="0"/>
        <v>0</v>
      </c>
    </row>
    <row r="25" spans="1:19" ht="50.1" customHeight="1" x14ac:dyDescent="0.2">
      <c r="A25" s="90" t="s">
        <v>221</v>
      </c>
      <c r="B25" s="91" t="s">
        <v>293</v>
      </c>
      <c r="C25" s="92">
        <f>'[1]211+213'!G25</f>
        <v>16747.600004959742</v>
      </c>
      <c r="D25" s="92">
        <f>[1]ПРОЧИЕ!D25</f>
        <v>1102.9978333333333</v>
      </c>
      <c r="E25" s="92">
        <f>[1]ПРОЧИЕ!E25</f>
        <v>519.11108333333334</v>
      </c>
      <c r="F25" s="92">
        <f>[1]ПРОЧИЕ!F25</f>
        <v>416.71666666666664</v>
      </c>
      <c r="G25" s="92">
        <f>[1]ПРОЧИЕ!G25</f>
        <v>0</v>
      </c>
      <c r="H25" s="92">
        <f>[1]ПРОЧИЕ!H25</f>
        <v>0</v>
      </c>
      <c r="I25" s="92">
        <f>[1]ПРОЧИЕ!I25</f>
        <v>0</v>
      </c>
      <c r="J25" s="92">
        <f>[1]ПРОЧИЕ!J25</f>
        <v>0</v>
      </c>
      <c r="K25" s="92">
        <f>[1]ПРОЧИЕ!K25</f>
        <v>0</v>
      </c>
      <c r="L25" s="92">
        <f>[1]ПРОЧИЕ!L25</f>
        <v>0</v>
      </c>
      <c r="M25" s="93">
        <f t="shared" si="1"/>
        <v>18786.425588293077</v>
      </c>
      <c r="N25" s="93">
        <f>'[1]211+213'!D25</f>
        <v>0</v>
      </c>
      <c r="O25" s="92">
        <f t="shared" si="2"/>
        <v>0</v>
      </c>
      <c r="P25" s="94">
        <f t="shared" si="3"/>
        <v>0.9970651168561846</v>
      </c>
      <c r="Q25" s="95">
        <f t="shared" si="4"/>
        <v>0</v>
      </c>
      <c r="S25">
        <f t="shared" si="0"/>
        <v>0</v>
      </c>
    </row>
    <row r="26" spans="1:19" ht="50.1" customHeight="1" x14ac:dyDescent="0.2">
      <c r="A26" s="90" t="s">
        <v>95</v>
      </c>
      <c r="B26" s="91" t="s">
        <v>294</v>
      </c>
      <c r="C26" s="92">
        <f>'[1]211+213'!G26</f>
        <v>56045.030016597535</v>
      </c>
      <c r="D26" s="92">
        <f>[1]ПРОЧИЕ!D26</f>
        <v>1102.9978333333333</v>
      </c>
      <c r="E26" s="92">
        <f>[1]ПРОЧИЕ!E26</f>
        <v>519.11108333333334</v>
      </c>
      <c r="F26" s="92">
        <f>[1]ПРОЧИЕ!F26</f>
        <v>416.71666666666664</v>
      </c>
      <c r="G26" s="92">
        <f>[1]ПРОЧИЕ!G26</f>
        <v>0</v>
      </c>
      <c r="H26" s="92">
        <f>[1]ПРОЧИЕ!H26</f>
        <v>0</v>
      </c>
      <c r="I26" s="92">
        <f>[1]ПРОЧИЕ!I26</f>
        <v>0</v>
      </c>
      <c r="J26" s="92">
        <f>[1]ПРОЧИЕ!J26</f>
        <v>0</v>
      </c>
      <c r="K26" s="92">
        <f>[1]ПРОЧИЕ!K26</f>
        <v>0</v>
      </c>
      <c r="L26" s="92">
        <f>[1]ПРОЧИЕ!L26</f>
        <v>0</v>
      </c>
      <c r="M26" s="93">
        <f t="shared" si="1"/>
        <v>58083.855599930874</v>
      </c>
      <c r="N26" s="93">
        <f>'[1]211+213'!D26</f>
        <v>0</v>
      </c>
      <c r="O26" s="92">
        <f t="shared" si="2"/>
        <v>0</v>
      </c>
      <c r="P26" s="94">
        <f t="shared" si="3"/>
        <v>0.9970651168561846</v>
      </c>
      <c r="Q26" s="95">
        <f t="shared" si="4"/>
        <v>0</v>
      </c>
      <c r="S26">
        <f t="shared" si="0"/>
        <v>0</v>
      </c>
    </row>
    <row r="27" spans="1:19" ht="61.5" customHeight="1" x14ac:dyDescent="0.2">
      <c r="A27" s="90" t="s">
        <v>251</v>
      </c>
      <c r="B27" s="91" t="s">
        <v>295</v>
      </c>
      <c r="C27" s="92">
        <f>'[1]211+213'!G27</f>
        <v>49619.040014694503</v>
      </c>
      <c r="D27" s="92">
        <f>[1]ПРОЧИЕ!D27</f>
        <v>1102.9978333333333</v>
      </c>
      <c r="E27" s="92">
        <f>[1]ПРОЧИЕ!E27</f>
        <v>519.11108333333334</v>
      </c>
      <c r="F27" s="92">
        <f>[1]ПРОЧИЕ!F27</f>
        <v>416.71666666666664</v>
      </c>
      <c r="G27" s="92">
        <f>[1]ПРОЧИЕ!G27</f>
        <v>0</v>
      </c>
      <c r="H27" s="92">
        <f>[1]ПРОЧИЕ!H27</f>
        <v>0</v>
      </c>
      <c r="I27" s="92">
        <f>[1]ПРОЧИЕ!I27</f>
        <v>0</v>
      </c>
      <c r="J27" s="92">
        <f>[1]ПРОЧИЕ!J27</f>
        <v>0</v>
      </c>
      <c r="K27" s="92">
        <f>[1]ПРОЧИЕ!K27</f>
        <v>0</v>
      </c>
      <c r="L27" s="92">
        <f>[1]ПРОЧИЕ!L27</f>
        <v>0</v>
      </c>
      <c r="M27" s="93">
        <f t="shared" si="1"/>
        <v>51657.865598027842</v>
      </c>
      <c r="N27" s="93">
        <f>'[1]211+213'!D27</f>
        <v>0</v>
      </c>
      <c r="O27" s="92">
        <f t="shared" si="2"/>
        <v>0</v>
      </c>
      <c r="P27" s="94">
        <f t="shared" si="3"/>
        <v>0.9970651168561846</v>
      </c>
      <c r="Q27" s="95">
        <f t="shared" si="4"/>
        <v>0</v>
      </c>
    </row>
    <row r="28" spans="1:19" ht="26.25" customHeight="1" x14ac:dyDescent="0.2">
      <c r="A28" s="96"/>
      <c r="B28" s="97"/>
      <c r="C28" s="396" t="s">
        <v>102</v>
      </c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8"/>
      <c r="S28" t="e">
        <f t="shared" si="0"/>
        <v>#VALUE!</v>
      </c>
    </row>
    <row r="29" spans="1:19" ht="50.1" customHeight="1" x14ac:dyDescent="0.2">
      <c r="A29" s="90" t="s">
        <v>213</v>
      </c>
      <c r="B29" s="91" t="s">
        <v>296</v>
      </c>
      <c r="C29" s="92">
        <f>'[1]211+213'!G29</f>
        <v>0</v>
      </c>
      <c r="D29" s="92">
        <f>[1]ПРОЧИЕ!D29</f>
        <v>0</v>
      </c>
      <c r="E29" s="92">
        <f>[1]ПРОЧИЕ!E29</f>
        <v>0</v>
      </c>
      <c r="F29" s="92">
        <f>[1]ПРОЧИЕ!F29</f>
        <v>0</v>
      </c>
      <c r="G29" s="92">
        <f>[1]ПРОЧИЕ!G29</f>
        <v>5222.8810833333328</v>
      </c>
      <c r="H29" s="92">
        <f>[1]ПРОЧИЕ!H29</f>
        <v>1063.2356666666667</v>
      </c>
      <c r="I29" s="92">
        <f>[1]ПРОЧИЕ!I29</f>
        <v>36.75</v>
      </c>
      <c r="J29" s="92">
        <f>[1]ПРОЧИЕ!J29</f>
        <v>0</v>
      </c>
      <c r="K29" s="92">
        <f>[1]ПРОЧИЕ!K29</f>
        <v>21210.744791666668</v>
      </c>
      <c r="L29" s="92">
        <f>[1]ПРОЧИЕ!L29</f>
        <v>4075.6458333333335</v>
      </c>
      <c r="M29" s="93">
        <f t="shared" ref="M29:M41" si="5">L29+K29+J29+I29+H29+G29+F29+D29+C29+E29</f>
        <v>31609.257375000001</v>
      </c>
      <c r="N29" s="93">
        <f>'[1]211+213'!D29</f>
        <v>0</v>
      </c>
      <c r="O29" s="92">
        <f t="shared" ref="O29:O41" si="6">M29*N29</f>
        <v>0</v>
      </c>
      <c r="P29" s="94">
        <f t="shared" si="3"/>
        <v>0.9970651168561846</v>
      </c>
      <c r="Q29" s="95">
        <f t="shared" ref="Q29:Q41" si="7">ROUND(O29*P29,2)</f>
        <v>0</v>
      </c>
      <c r="S29">
        <f t="shared" si="0"/>
        <v>0</v>
      </c>
    </row>
    <row r="30" spans="1:19" ht="50.1" customHeight="1" x14ac:dyDescent="0.2">
      <c r="A30" s="90" t="s">
        <v>216</v>
      </c>
      <c r="B30" s="91" t="s">
        <v>297</v>
      </c>
      <c r="C30" s="92">
        <f>'[1]211+213'!G30</f>
        <v>0</v>
      </c>
      <c r="D30" s="92">
        <f>[1]ПРОЧИЕ!D30</f>
        <v>18259.983</v>
      </c>
      <c r="E30" s="92">
        <f>[1]ПРОЧИЕ!E30</f>
        <v>0</v>
      </c>
      <c r="F30" s="92">
        <f>[1]ПРОЧИЕ!F30</f>
        <v>0</v>
      </c>
      <c r="G30" s="92">
        <f>[1]ПРОЧИЕ!G30</f>
        <v>10445.762166666666</v>
      </c>
      <c r="H30" s="92">
        <f>[1]ПРОЧИЕ!H30</f>
        <v>2126.4713333333334</v>
      </c>
      <c r="I30" s="92">
        <f>[1]ПРОЧИЕ!I30</f>
        <v>73.5</v>
      </c>
      <c r="J30" s="92">
        <f>[1]ПРОЧИЕ!J30</f>
        <v>0</v>
      </c>
      <c r="K30" s="92">
        <f>[1]ПРОЧИЕ!K30</f>
        <v>42421.489583333336</v>
      </c>
      <c r="L30" s="92">
        <f>[1]ПРОЧИЕ!L30</f>
        <v>8151.291666666667</v>
      </c>
      <c r="M30" s="93">
        <f>L30+K30+J30+I30+H30+G30+F30+D30+C30+E30</f>
        <v>81478.49775000001</v>
      </c>
      <c r="N30" s="93">
        <f>'[1]211+213'!D30</f>
        <v>0</v>
      </c>
      <c r="O30" s="92">
        <f t="shared" si="6"/>
        <v>0</v>
      </c>
      <c r="P30" s="94">
        <f t="shared" si="3"/>
        <v>0.9970651168561846</v>
      </c>
      <c r="Q30" s="95">
        <f t="shared" si="7"/>
        <v>0</v>
      </c>
      <c r="S30">
        <f t="shared" si="0"/>
        <v>0</v>
      </c>
    </row>
    <row r="31" spans="1:19" ht="50.1" customHeight="1" x14ac:dyDescent="0.2">
      <c r="A31" s="90" t="s">
        <v>224</v>
      </c>
      <c r="B31" s="91" t="s">
        <v>225</v>
      </c>
      <c r="C31" s="92">
        <f>'[1]211+213'!G31</f>
        <v>0</v>
      </c>
      <c r="D31" s="92">
        <f>[1]ПРОЧИЕ!D31</f>
        <v>18259.983</v>
      </c>
      <c r="E31" s="92">
        <f>[1]ПРОЧИЕ!E31</f>
        <v>0</v>
      </c>
      <c r="F31" s="92">
        <f>[1]ПРОЧИЕ!F31</f>
        <v>0</v>
      </c>
      <c r="G31" s="92">
        <f>[1]ПРОЧИЕ!G31</f>
        <v>10445.762166666666</v>
      </c>
      <c r="H31" s="92">
        <f>[1]ПРОЧИЕ!H31</f>
        <v>2126.4713333333334</v>
      </c>
      <c r="I31" s="92">
        <f>[1]ПРОЧИЕ!I31</f>
        <v>73.5</v>
      </c>
      <c r="J31" s="92">
        <f>[1]ПРОЧИЕ!J31</f>
        <v>0</v>
      </c>
      <c r="K31" s="92">
        <f>[1]ПРОЧИЕ!K31</f>
        <v>42421.489583333336</v>
      </c>
      <c r="L31" s="92">
        <f>[1]ПРОЧИЕ!L31</f>
        <v>8151.291666666667</v>
      </c>
      <c r="M31" s="93">
        <f t="shared" si="5"/>
        <v>81478.49775000001</v>
      </c>
      <c r="N31" s="93">
        <f>'[1]211+213'!D31</f>
        <v>0</v>
      </c>
      <c r="O31" s="92">
        <f t="shared" si="6"/>
        <v>0</v>
      </c>
      <c r="P31" s="94">
        <f t="shared" si="3"/>
        <v>0.9970651168561846</v>
      </c>
      <c r="Q31" s="95">
        <f t="shared" si="7"/>
        <v>0</v>
      </c>
      <c r="S31">
        <f t="shared" si="0"/>
        <v>0</v>
      </c>
    </row>
    <row r="32" spans="1:19" ht="50.1" customHeight="1" x14ac:dyDescent="0.2">
      <c r="A32" s="90" t="s">
        <v>214</v>
      </c>
      <c r="B32" s="91" t="s">
        <v>298</v>
      </c>
      <c r="C32" s="92">
        <f>'[1]211+213'!G32</f>
        <v>0</v>
      </c>
      <c r="D32" s="92">
        <f>[1]ПРОЧИЕ!D32</f>
        <v>0</v>
      </c>
      <c r="E32" s="92">
        <f>[1]ПРОЧИЕ!E32</f>
        <v>0</v>
      </c>
      <c r="F32" s="92">
        <f>[1]ПРОЧИЕ!F32</f>
        <v>0</v>
      </c>
      <c r="G32" s="92">
        <f>[1]ПРОЧИЕ!G32</f>
        <v>5222.8810833333328</v>
      </c>
      <c r="H32" s="92">
        <f>[1]ПРОЧИЕ!H32</f>
        <v>1063.2356666666667</v>
      </c>
      <c r="I32" s="92">
        <f>[1]ПРОЧИЕ!I32</f>
        <v>36.75</v>
      </c>
      <c r="J32" s="92">
        <f>[1]ПРОЧИЕ!J32</f>
        <v>0</v>
      </c>
      <c r="K32" s="92">
        <f>[1]ПРОЧИЕ!K32</f>
        <v>21210.744791666668</v>
      </c>
      <c r="L32" s="92">
        <f>[1]ПРОЧИЕ!L32</f>
        <v>4075.6458333333335</v>
      </c>
      <c r="M32" s="93">
        <f t="shared" si="5"/>
        <v>31609.257375000001</v>
      </c>
      <c r="N32" s="93">
        <f>'[1]211+213'!D32</f>
        <v>0</v>
      </c>
      <c r="O32" s="92">
        <f t="shared" si="6"/>
        <v>0</v>
      </c>
      <c r="P32" s="94">
        <f t="shared" si="3"/>
        <v>0.9970651168561846</v>
      </c>
      <c r="Q32" s="95">
        <f t="shared" si="7"/>
        <v>0</v>
      </c>
      <c r="S32">
        <f t="shared" si="0"/>
        <v>0</v>
      </c>
    </row>
    <row r="33" spans="1:21" ht="50.1" customHeight="1" x14ac:dyDescent="0.2">
      <c r="A33" s="90" t="s">
        <v>118</v>
      </c>
      <c r="B33" s="91" t="s">
        <v>299</v>
      </c>
      <c r="C33" s="92">
        <f>'[1]211+213'!G33</f>
        <v>37080.462666666666</v>
      </c>
      <c r="D33" s="92">
        <f>[1]ПРОЧИЕ!D33</f>
        <v>18259.983</v>
      </c>
      <c r="E33" s="92">
        <f>[1]ПРОЧИЕ!E33</f>
        <v>0</v>
      </c>
      <c r="F33" s="92">
        <f>[1]ПРОЧИЕ!F33</f>
        <v>0</v>
      </c>
      <c r="G33" s="92">
        <f>[1]ПРОЧИЕ!G33</f>
        <v>10445.762166666666</v>
      </c>
      <c r="H33" s="92">
        <f>[1]ПРОЧИЕ!H33</f>
        <v>2126.4713333333334</v>
      </c>
      <c r="I33" s="92">
        <f>[1]ПРОЧИЕ!I33</f>
        <v>73.5</v>
      </c>
      <c r="J33" s="92">
        <f>[1]ПРОЧИЕ!J33</f>
        <v>0</v>
      </c>
      <c r="K33" s="92">
        <f>[1]ПРОЧИЕ!K33</f>
        <v>42421.489583333336</v>
      </c>
      <c r="L33" s="92">
        <f>[1]ПРОЧИЕ!L33</f>
        <v>8151.291666666667</v>
      </c>
      <c r="M33" s="93">
        <f t="shared" si="5"/>
        <v>118558.96041666667</v>
      </c>
      <c r="N33" s="93">
        <f>'[1]211+213'!D33</f>
        <v>120</v>
      </c>
      <c r="O33" s="92">
        <f t="shared" si="6"/>
        <v>14227075.25</v>
      </c>
      <c r="P33" s="94">
        <f t="shared" si="3"/>
        <v>0.9970651168561846</v>
      </c>
      <c r="Q33" s="95">
        <f t="shared" si="7"/>
        <v>14185320.449999999</v>
      </c>
      <c r="S33">
        <f t="shared" si="0"/>
        <v>4449655.5199999996</v>
      </c>
      <c r="U33">
        <f>C33*N33</f>
        <v>4449655.5199999996</v>
      </c>
    </row>
    <row r="34" spans="1:21" ht="50.1" hidden="1" customHeight="1" x14ac:dyDescent="0.2">
      <c r="A34" s="90" t="s">
        <v>226</v>
      </c>
      <c r="B34" s="91" t="s">
        <v>300</v>
      </c>
      <c r="C34" s="92">
        <f>'[1]211+213'!G34</f>
        <v>0</v>
      </c>
      <c r="D34" s="92">
        <f>[1]ПРОЧИЕ!D34</f>
        <v>18259.983</v>
      </c>
      <c r="E34" s="92">
        <f>[1]ПРОЧИЕ!E34</f>
        <v>0</v>
      </c>
      <c r="F34" s="92">
        <f>[1]ПРОЧИЕ!F34</f>
        <v>0</v>
      </c>
      <c r="G34" s="92">
        <f>[1]ПРОЧИЕ!G34</f>
        <v>10445.762166666666</v>
      </c>
      <c r="H34" s="92">
        <f>[1]ПРОЧИЕ!H34</f>
        <v>2126.4713333333334</v>
      </c>
      <c r="I34" s="92">
        <f>[1]ПРОЧИЕ!I34</f>
        <v>73.5</v>
      </c>
      <c r="J34" s="92">
        <f>[1]ПРОЧИЕ!J34</f>
        <v>0</v>
      </c>
      <c r="K34" s="92">
        <f>[1]ПРОЧИЕ!K34</f>
        <v>42421.489583333336</v>
      </c>
      <c r="L34" s="92">
        <f>[1]ПРОЧИЕ!L34</f>
        <v>8151.291666666667</v>
      </c>
      <c r="M34" s="93">
        <f t="shared" si="5"/>
        <v>81478.49775000001</v>
      </c>
      <c r="N34" s="93">
        <f>'[1]211+213'!D34</f>
        <v>0</v>
      </c>
      <c r="O34" s="92">
        <f t="shared" si="6"/>
        <v>0</v>
      </c>
      <c r="P34" s="94">
        <f t="shared" si="3"/>
        <v>0.9970651168561846</v>
      </c>
      <c r="Q34" s="95">
        <f t="shared" si="7"/>
        <v>0</v>
      </c>
      <c r="S34">
        <f t="shared" si="0"/>
        <v>0</v>
      </c>
    </row>
    <row r="35" spans="1:21" ht="50.1" hidden="1" customHeight="1" x14ac:dyDescent="0.2">
      <c r="A35" s="90" t="s">
        <v>227</v>
      </c>
      <c r="B35" s="91" t="s">
        <v>301</v>
      </c>
      <c r="C35" s="92">
        <f>'[1]211+213'!G35</f>
        <v>0</v>
      </c>
      <c r="D35" s="92">
        <f>[1]ПРОЧИЕ!D35</f>
        <v>0</v>
      </c>
      <c r="E35" s="92">
        <f>[1]ПРОЧИЕ!E35</f>
        <v>0</v>
      </c>
      <c r="F35" s="92">
        <f>[1]ПРОЧИЕ!F35</f>
        <v>0</v>
      </c>
      <c r="G35" s="92">
        <f>[1]ПРОЧИЕ!G35</f>
        <v>5222.8810833333328</v>
      </c>
      <c r="H35" s="92">
        <f>[1]ПРОЧИЕ!H35</f>
        <v>1063.2356666666667</v>
      </c>
      <c r="I35" s="92">
        <f>[1]ПРОЧИЕ!I35</f>
        <v>36.75</v>
      </c>
      <c r="J35" s="92">
        <f>[1]ПРОЧИЕ!J35</f>
        <v>0</v>
      </c>
      <c r="K35" s="92">
        <f>[1]ПРОЧИЕ!K35</f>
        <v>21210.744791666668</v>
      </c>
      <c r="L35" s="92">
        <f>[1]ПРОЧИЕ!L35</f>
        <v>8151.291666666667</v>
      </c>
      <c r="M35" s="93">
        <f t="shared" si="5"/>
        <v>35684.903208333337</v>
      </c>
      <c r="N35" s="93">
        <f>'[1]211+213'!D35</f>
        <v>0</v>
      </c>
      <c r="O35" s="92">
        <f t="shared" si="6"/>
        <v>0</v>
      </c>
      <c r="P35" s="94">
        <f t="shared" si="3"/>
        <v>0.9970651168561846</v>
      </c>
      <c r="Q35" s="95">
        <f t="shared" si="7"/>
        <v>0</v>
      </c>
      <c r="S35">
        <f t="shared" si="0"/>
        <v>0</v>
      </c>
    </row>
    <row r="36" spans="1:21" ht="50.1" hidden="1" customHeight="1" x14ac:dyDescent="0.2">
      <c r="A36" s="90" t="s">
        <v>302</v>
      </c>
      <c r="B36" s="91" t="s">
        <v>303</v>
      </c>
      <c r="C36" s="92">
        <f>'[1]211+213'!G36</f>
        <v>0</v>
      </c>
      <c r="D36" s="92">
        <f>[1]ПРОЧИЕ!D36</f>
        <v>0</v>
      </c>
      <c r="E36" s="92">
        <f>[1]ПРОЧИЕ!E36</f>
        <v>0</v>
      </c>
      <c r="F36" s="92">
        <f>[1]ПРОЧИЕ!F36</f>
        <v>0</v>
      </c>
      <c r="G36" s="92">
        <f>[1]ПРОЧИЕ!G36</f>
        <v>10445.762166666666</v>
      </c>
      <c r="H36" s="92">
        <f>[1]ПРОЧИЕ!H36</f>
        <v>2126.4713333333334</v>
      </c>
      <c r="I36" s="92">
        <f>[1]ПРОЧИЕ!I36</f>
        <v>73.5</v>
      </c>
      <c r="J36" s="92">
        <f>[1]ПРОЧИЕ!J36</f>
        <v>0</v>
      </c>
      <c r="K36" s="92">
        <f>[1]ПРОЧИЕ!K36</f>
        <v>42421.489583333336</v>
      </c>
      <c r="L36" s="92">
        <f>[1]ПРОЧИЕ!L36</f>
        <v>8151.291666666667</v>
      </c>
      <c r="M36" s="93">
        <f t="shared" si="5"/>
        <v>63218.514750000002</v>
      </c>
      <c r="N36" s="93">
        <f>'[1]211+213'!D36</f>
        <v>0</v>
      </c>
      <c r="O36" s="92">
        <f t="shared" si="6"/>
        <v>0</v>
      </c>
      <c r="P36" s="94">
        <f t="shared" si="3"/>
        <v>0.9970651168561846</v>
      </c>
      <c r="Q36" s="95">
        <f t="shared" si="7"/>
        <v>0</v>
      </c>
      <c r="S36">
        <f t="shared" si="0"/>
        <v>0</v>
      </c>
    </row>
    <row r="37" spans="1:21" ht="50.1" hidden="1" customHeight="1" x14ac:dyDescent="0.2">
      <c r="A37" s="90" t="s">
        <v>228</v>
      </c>
      <c r="B37" s="91" t="s">
        <v>304</v>
      </c>
      <c r="C37" s="92">
        <f>'[1]211+213'!G37</f>
        <v>0</v>
      </c>
      <c r="D37" s="92">
        <f>[1]ПРОЧИЕ!D37</f>
        <v>0</v>
      </c>
      <c r="E37" s="92">
        <f>[1]ПРОЧИЕ!E37</f>
        <v>0</v>
      </c>
      <c r="F37" s="92">
        <f>[1]ПРОЧИЕ!F37</f>
        <v>0</v>
      </c>
      <c r="G37" s="92">
        <f>[1]ПРОЧИЕ!G37</f>
        <v>10445.762166666666</v>
      </c>
      <c r="H37" s="92">
        <f>[1]ПРОЧИЕ!H37</f>
        <v>2126.4713333333334</v>
      </c>
      <c r="I37" s="92">
        <f>[1]ПРОЧИЕ!I37</f>
        <v>73.5</v>
      </c>
      <c r="J37" s="92">
        <f>[1]ПРОЧИЕ!J37</f>
        <v>0</v>
      </c>
      <c r="K37" s="92">
        <f>[1]ПРОЧИЕ!K37</f>
        <v>42421.489583333336</v>
      </c>
      <c r="L37" s="92">
        <f>[1]ПРОЧИЕ!L37</f>
        <v>8151.291666666667</v>
      </c>
      <c r="M37" s="93">
        <f t="shared" si="5"/>
        <v>63218.514750000002</v>
      </c>
      <c r="N37" s="93">
        <f>'[1]211+213'!D37</f>
        <v>0</v>
      </c>
      <c r="O37" s="92">
        <f t="shared" si="6"/>
        <v>0</v>
      </c>
      <c r="P37" s="94">
        <f t="shared" si="3"/>
        <v>0.9970651168561846</v>
      </c>
      <c r="Q37" s="95">
        <f t="shared" si="7"/>
        <v>0</v>
      </c>
      <c r="S37">
        <f t="shared" si="0"/>
        <v>0</v>
      </c>
    </row>
    <row r="38" spans="1:21" ht="50.1" hidden="1" customHeight="1" x14ac:dyDescent="0.2">
      <c r="A38" s="90" t="s">
        <v>229</v>
      </c>
      <c r="B38" s="91" t="s">
        <v>305</v>
      </c>
      <c r="C38" s="92">
        <f>'[1]211+213'!G38</f>
        <v>0</v>
      </c>
      <c r="D38" s="92">
        <f>[1]ПРОЧИЕ!D38</f>
        <v>0</v>
      </c>
      <c r="E38" s="92">
        <f>[1]ПРОЧИЕ!E38</f>
        <v>0</v>
      </c>
      <c r="F38" s="92">
        <f>[1]ПРОЧИЕ!F38</f>
        <v>0</v>
      </c>
      <c r="G38" s="92">
        <f>[1]ПРОЧИЕ!G38</f>
        <v>5222.8810833333328</v>
      </c>
      <c r="H38" s="92">
        <f>[1]ПРОЧИЕ!H38</f>
        <v>1063.2356666666667</v>
      </c>
      <c r="I38" s="92">
        <f>[1]ПРОЧИЕ!I38</f>
        <v>36.75</v>
      </c>
      <c r="J38" s="92">
        <f>[1]ПРОЧИЕ!J38</f>
        <v>0</v>
      </c>
      <c r="K38" s="92">
        <f>[1]ПРОЧИЕ!K38</f>
        <v>21210.744791666668</v>
      </c>
      <c r="L38" s="92">
        <f>[1]ПРОЧИЕ!L38</f>
        <v>4075.6458333333335</v>
      </c>
      <c r="M38" s="93">
        <f t="shared" si="5"/>
        <v>31609.257375000001</v>
      </c>
      <c r="N38" s="93">
        <f>'[1]211+213'!D38</f>
        <v>0</v>
      </c>
      <c r="O38" s="92">
        <f t="shared" si="6"/>
        <v>0</v>
      </c>
      <c r="P38" s="94">
        <f t="shared" si="3"/>
        <v>0.9970651168561846</v>
      </c>
      <c r="Q38" s="95">
        <f t="shared" si="7"/>
        <v>0</v>
      </c>
      <c r="S38">
        <f t="shared" si="0"/>
        <v>0</v>
      </c>
      <c r="U38">
        <f t="shared" ref="U38:U43" si="8">C38*N38</f>
        <v>0</v>
      </c>
    </row>
    <row r="39" spans="1:21" ht="50.1" hidden="1" customHeight="1" x14ac:dyDescent="0.2">
      <c r="A39" s="90" t="s">
        <v>230</v>
      </c>
      <c r="B39" s="91" t="s">
        <v>306</v>
      </c>
      <c r="C39" s="92">
        <f>'[1]211+213'!G39</f>
        <v>0</v>
      </c>
      <c r="D39" s="92">
        <f>[1]ПРОЧИЕ!D39</f>
        <v>0</v>
      </c>
      <c r="E39" s="92">
        <f>[1]ПРОЧИЕ!E39</f>
        <v>0</v>
      </c>
      <c r="F39" s="92">
        <f>[1]ПРОЧИЕ!F39</f>
        <v>0</v>
      </c>
      <c r="G39" s="92">
        <f>[1]ПРОЧИЕ!G39</f>
        <v>10445.762166666666</v>
      </c>
      <c r="H39" s="92">
        <f>[1]ПРОЧИЕ!H39</f>
        <v>2126.4713333333334</v>
      </c>
      <c r="I39" s="92">
        <f>[1]ПРОЧИЕ!I39</f>
        <v>73.5</v>
      </c>
      <c r="J39" s="92">
        <f>[1]ПРОЧИЕ!J39</f>
        <v>0</v>
      </c>
      <c r="K39" s="92">
        <f>[1]ПРОЧИЕ!K39</f>
        <v>42421.489583333336</v>
      </c>
      <c r="L39" s="92">
        <f>[1]ПРОЧИЕ!L39</f>
        <v>8151.291666666667</v>
      </c>
      <c r="M39" s="93">
        <f t="shared" si="5"/>
        <v>63218.514750000002</v>
      </c>
      <c r="N39" s="93">
        <f>'[1]211+213'!D39</f>
        <v>0</v>
      </c>
      <c r="O39" s="92">
        <f t="shared" si="6"/>
        <v>0</v>
      </c>
      <c r="P39" s="94">
        <f t="shared" si="3"/>
        <v>0.9970651168561846</v>
      </c>
      <c r="Q39" s="95">
        <f t="shared" si="7"/>
        <v>0</v>
      </c>
      <c r="S39">
        <f t="shared" si="0"/>
        <v>0</v>
      </c>
      <c r="U39">
        <f t="shared" si="8"/>
        <v>0</v>
      </c>
    </row>
    <row r="40" spans="1:21" ht="50.1" hidden="1" customHeight="1" x14ac:dyDescent="0.2">
      <c r="A40" s="90" t="s">
        <v>212</v>
      </c>
      <c r="B40" s="91" t="s">
        <v>307</v>
      </c>
      <c r="C40" s="92">
        <f>'[1]211+213'!G40</f>
        <v>0</v>
      </c>
      <c r="D40" s="92">
        <f>[1]ПРОЧИЕ!D40</f>
        <v>0</v>
      </c>
      <c r="E40" s="92">
        <f>[1]ПРОЧИЕ!E40</f>
        <v>0</v>
      </c>
      <c r="F40" s="92">
        <f>[1]ПРОЧИЕ!F40</f>
        <v>0</v>
      </c>
      <c r="G40" s="92">
        <f>[1]ПРОЧИЕ!G40</f>
        <v>10445.762166666666</v>
      </c>
      <c r="H40" s="92">
        <f>[1]ПРОЧИЕ!H40</f>
        <v>1063.2356666666667</v>
      </c>
      <c r="I40" s="92">
        <f>[1]ПРОЧИЕ!I40</f>
        <v>36.75</v>
      </c>
      <c r="J40" s="92">
        <f>[1]ПРОЧИЕ!J40</f>
        <v>0</v>
      </c>
      <c r="K40" s="92">
        <f>[1]ПРОЧИЕ!K40</f>
        <v>21210.744791666668</v>
      </c>
      <c r="L40" s="92">
        <f>[1]ПРОЧИЕ!L40</f>
        <v>4075.6458333333335</v>
      </c>
      <c r="M40" s="93">
        <f t="shared" si="5"/>
        <v>36832.138458333335</v>
      </c>
      <c r="N40" s="93">
        <f>'[1]211+213'!D40</f>
        <v>0</v>
      </c>
      <c r="O40" s="92">
        <f t="shared" si="6"/>
        <v>0</v>
      </c>
      <c r="P40" s="94">
        <f t="shared" si="3"/>
        <v>0.9970651168561846</v>
      </c>
      <c r="Q40" s="95">
        <f t="shared" si="7"/>
        <v>0</v>
      </c>
      <c r="S40">
        <f t="shared" si="0"/>
        <v>0</v>
      </c>
      <c r="U40">
        <f t="shared" si="8"/>
        <v>0</v>
      </c>
    </row>
    <row r="41" spans="1:21" ht="50.1" hidden="1" customHeight="1" x14ac:dyDescent="0.2">
      <c r="A41" s="98" t="s">
        <v>119</v>
      </c>
      <c r="B41" s="99" t="s">
        <v>308</v>
      </c>
      <c r="C41" s="92">
        <f>'[1]211+213'!G41</f>
        <v>0</v>
      </c>
      <c r="D41" s="92">
        <f>[1]ПРОЧИЕ!D41</f>
        <v>0</v>
      </c>
      <c r="E41" s="92">
        <f>[1]ПРОЧИЕ!E41</f>
        <v>0</v>
      </c>
      <c r="F41" s="92">
        <f>[1]ПРОЧИЕ!F41</f>
        <v>0</v>
      </c>
      <c r="G41" s="92">
        <f>[1]ПРОЧИЕ!G41</f>
        <v>10445.762166666666</v>
      </c>
      <c r="H41" s="92">
        <f>[1]ПРОЧИЕ!H41</f>
        <v>2126.4713333333334</v>
      </c>
      <c r="I41" s="92">
        <f>[1]ПРОЧИЕ!I41</f>
        <v>73.5</v>
      </c>
      <c r="J41" s="92">
        <f>[1]ПРОЧИЕ!J41</f>
        <v>0</v>
      </c>
      <c r="K41" s="92">
        <f>[1]ПРОЧИЕ!K41</f>
        <v>42421.489583333336</v>
      </c>
      <c r="L41" s="92">
        <f>[1]ПРОЧИЕ!L41</f>
        <v>8151.291666666667</v>
      </c>
      <c r="M41" s="93">
        <f t="shared" si="5"/>
        <v>63218.514750000002</v>
      </c>
      <c r="N41" s="93">
        <f>'[1]211+213'!D41</f>
        <v>0</v>
      </c>
      <c r="O41" s="92">
        <f t="shared" si="6"/>
        <v>0</v>
      </c>
      <c r="P41" s="94">
        <f t="shared" si="3"/>
        <v>0.9970651168561846</v>
      </c>
      <c r="Q41" s="95">
        <f t="shared" si="7"/>
        <v>0</v>
      </c>
      <c r="S41">
        <f t="shared" si="0"/>
        <v>0</v>
      </c>
      <c r="U41">
        <f t="shared" si="8"/>
        <v>0</v>
      </c>
    </row>
    <row r="42" spans="1:21" ht="50.1" hidden="1" customHeight="1" x14ac:dyDescent="0.2">
      <c r="A42" s="92" t="s">
        <v>309</v>
      </c>
      <c r="B42" s="91" t="s">
        <v>310</v>
      </c>
      <c r="C42" s="92">
        <f>'[1]211+213'!G42</f>
        <v>0</v>
      </c>
      <c r="D42" s="92">
        <f>[1]ПРОЧИЕ!D42</f>
        <v>0</v>
      </c>
      <c r="E42" s="92">
        <f>[1]ПРОЧИЕ!E42</f>
        <v>0</v>
      </c>
      <c r="F42" s="92">
        <f>[1]ПРОЧИЕ!F42</f>
        <v>0</v>
      </c>
      <c r="G42" s="92">
        <f>[1]ПРОЧИЕ!G42</f>
        <v>10445.762166666666</v>
      </c>
      <c r="H42" s="92">
        <f>[1]ПРОЧИЕ!H42</f>
        <v>2126.4713333333334</v>
      </c>
      <c r="I42" s="92">
        <f>[1]ПРОЧИЕ!I42</f>
        <v>73.5</v>
      </c>
      <c r="J42" s="92">
        <f>[1]ПРОЧИЕ!J42</f>
        <v>0</v>
      </c>
      <c r="K42" s="92">
        <f>[1]ПРОЧИЕ!K42</f>
        <v>42421.489583333336</v>
      </c>
      <c r="L42" s="92">
        <f>[1]ПРОЧИЕ!L42</f>
        <v>8151.291666666667</v>
      </c>
      <c r="M42" s="93">
        <f>L42+K42+J42+I42+H42+G42+F42+D42+C42+E42</f>
        <v>63218.514750000002</v>
      </c>
      <c r="N42" s="93">
        <f>'[1]211+213'!D42</f>
        <v>0</v>
      </c>
      <c r="O42" s="92">
        <f>M42*N42</f>
        <v>0</v>
      </c>
      <c r="P42" s="94">
        <f t="shared" si="3"/>
        <v>0.9970651168561846</v>
      </c>
      <c r="Q42" s="95">
        <f>ROUND(O42*P42,2)</f>
        <v>0</v>
      </c>
      <c r="S42">
        <f t="shared" si="0"/>
        <v>0</v>
      </c>
      <c r="U42">
        <f t="shared" si="8"/>
        <v>0</v>
      </c>
    </row>
    <row r="43" spans="1:21" ht="50.1" hidden="1" customHeight="1" x14ac:dyDescent="0.2">
      <c r="A43" s="126" t="s">
        <v>339</v>
      </c>
      <c r="B43" s="127" t="s">
        <v>340</v>
      </c>
      <c r="C43" s="92">
        <f>'[1]211+213'!G43</f>
        <v>0</v>
      </c>
      <c r="D43" s="92">
        <f>[1]ПРОЧИЕ!D43</f>
        <v>0</v>
      </c>
      <c r="E43" s="92">
        <f>[1]ПРОЧИЕ!E43</f>
        <v>0</v>
      </c>
      <c r="F43" s="92">
        <f>[1]ПРОЧИЕ!F43</f>
        <v>0</v>
      </c>
      <c r="G43" s="92">
        <f>[1]ПРОЧИЕ!G43</f>
        <v>0</v>
      </c>
      <c r="H43" s="92">
        <f>[1]ПРОЧИЕ!H43</f>
        <v>0</v>
      </c>
      <c r="I43" s="92">
        <f>[1]ПРОЧИЕ!I43</f>
        <v>0</v>
      </c>
      <c r="J43" s="92">
        <f>[1]ПРОЧИЕ!J43</f>
        <v>0</v>
      </c>
      <c r="K43" s="92">
        <f>[1]ПРОЧИЕ!K43</f>
        <v>0</v>
      </c>
      <c r="L43" s="92">
        <f>[1]ПРОЧИЕ!L43</f>
        <v>0</v>
      </c>
      <c r="M43" s="93">
        <f>L43+K43+J43+I43+H43+G43+F43+D43+C43+E43</f>
        <v>0</v>
      </c>
      <c r="N43" s="93">
        <f>'[1]211+213'!D43</f>
        <v>0</v>
      </c>
      <c r="O43" s="92">
        <f>M43*N43</f>
        <v>0</v>
      </c>
      <c r="P43" s="94">
        <f t="shared" si="3"/>
        <v>0.9970651168561846</v>
      </c>
      <c r="Q43" s="95">
        <f>ROUND(O43*P43,2)</f>
        <v>0</v>
      </c>
      <c r="S43">
        <f t="shared" si="0"/>
        <v>0</v>
      </c>
      <c r="U43">
        <f t="shared" si="8"/>
        <v>0</v>
      </c>
    </row>
    <row r="44" spans="1:21" ht="50.1" customHeight="1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>
        <f>SUM(O8:O27)+SUM(O29:O43)</f>
        <v>21225148.310000002</v>
      </c>
      <c r="P44" s="101"/>
      <c r="Q44" s="101">
        <f>SUM(Q8:Q26)+SUM(Q29:Q43)</f>
        <v>21162854.98</v>
      </c>
    </row>
    <row r="45" spans="1:21" ht="27.75" customHeight="1" x14ac:dyDescent="0.3">
      <c r="B45" s="124" t="s">
        <v>311</v>
      </c>
      <c r="C45" s="102">
        <f>'[1]211+213'!C45+[1]ПРОЧИЕ!D45+[1]ПРОЧИЕ!F45</f>
        <v>6935779.7300000004</v>
      </c>
      <c r="O45" s="103"/>
      <c r="Q45" s="125"/>
    </row>
    <row r="46" spans="1:21" ht="15" customHeight="1" x14ac:dyDescent="0.3">
      <c r="B46" s="77"/>
      <c r="C46" s="102"/>
      <c r="O46" s="103"/>
    </row>
    <row r="47" spans="1:21" ht="30.75" customHeight="1" x14ac:dyDescent="0.3">
      <c r="B47" s="124" t="s">
        <v>312</v>
      </c>
      <c r="C47" s="102">
        <f>'[1]211+213'!C49+[1]ПРОЧИЕ!F51+[1]ПРОЧИЕ!G51+[1]ПРОЧИЕ!H51+[1]ПРОЧИЕ!I51+[1]ПРОЧИЕ!J51+[1]ПРОЧИЕ!K51+[1]ПРОЧИЕ!L51</f>
        <v>12035877.289999999</v>
      </c>
      <c r="O47" s="103"/>
      <c r="Q47" s="104"/>
    </row>
    <row r="48" spans="1:21" ht="50.25" customHeight="1" x14ac:dyDescent="0.3">
      <c r="B48" s="77"/>
      <c r="C48" s="102"/>
      <c r="N48" s="105" t="s">
        <v>313</v>
      </c>
      <c r="O48" s="106">
        <f>C51+C52</f>
        <v>21225148.309999999</v>
      </c>
    </row>
    <row r="49" spans="2:17" ht="37.5" customHeight="1" x14ac:dyDescent="0.3">
      <c r="B49" s="77" t="s">
        <v>314</v>
      </c>
      <c r="C49" s="102">
        <f>[1]ПРОЧИЕ!D55</f>
        <v>2191197.96</v>
      </c>
      <c r="O49" s="107">
        <f>O44-O48</f>
        <v>0</v>
      </c>
      <c r="Q49" s="108"/>
    </row>
    <row r="50" spans="2:17" ht="30.75" customHeight="1" x14ac:dyDescent="0.3">
      <c r="B50" s="77" t="s">
        <v>315</v>
      </c>
      <c r="C50" s="102">
        <f>[1]ПРОЧИЕ!C63</f>
        <v>0</v>
      </c>
    </row>
    <row r="51" spans="2:17" ht="22.5" customHeight="1" x14ac:dyDescent="0.3">
      <c r="B51" s="77" t="s">
        <v>316</v>
      </c>
      <c r="C51" s="109">
        <f>SUM(C45:C50)</f>
        <v>21162854.98</v>
      </c>
    </row>
    <row r="52" spans="2:17" ht="22.5" customHeight="1" x14ac:dyDescent="0.3">
      <c r="B52" s="77" t="s">
        <v>317</v>
      </c>
      <c r="C52" s="102">
        <f>[1]ПРОЧИЕ!C65</f>
        <v>62293.33</v>
      </c>
    </row>
    <row r="53" spans="2:17" ht="20.25" customHeight="1" x14ac:dyDescent="0.3">
      <c r="B53" s="77" t="s">
        <v>318</v>
      </c>
      <c r="C53" s="102">
        <f>SUM(C51:C52)</f>
        <v>21225148.309999999</v>
      </c>
      <c r="O53" s="103"/>
    </row>
    <row r="54" spans="2:17" ht="15" customHeight="1" x14ac:dyDescent="0.3">
      <c r="B54" s="77"/>
      <c r="C54" s="77"/>
    </row>
    <row r="55" spans="2:17" ht="50.1" customHeight="1" x14ac:dyDescent="0.2">
      <c r="C55" s="103"/>
      <c r="O55" s="103"/>
    </row>
    <row r="56" spans="2:17" ht="33.75" customHeight="1" x14ac:dyDescent="0.3">
      <c r="B56" s="76" t="s">
        <v>341</v>
      </c>
      <c r="C56" s="122">
        <v>21162854.98</v>
      </c>
      <c r="D56" t="s">
        <v>326</v>
      </c>
    </row>
    <row r="57" spans="2:17" ht="39.75" customHeight="1" x14ac:dyDescent="0.3">
      <c r="B57" s="76" t="s">
        <v>344</v>
      </c>
      <c r="C57" s="122">
        <v>21162854.98</v>
      </c>
      <c r="D57" t="s">
        <v>326</v>
      </c>
    </row>
  </sheetData>
  <mergeCells count="11">
    <mergeCell ref="A4:A5"/>
    <mergeCell ref="B4:B5"/>
    <mergeCell ref="C4:F4"/>
    <mergeCell ref="G4:L4"/>
    <mergeCell ref="M4:M5"/>
    <mergeCell ref="O4:O5"/>
    <mergeCell ref="P4:P5"/>
    <mergeCell ref="Q4:Q5"/>
    <mergeCell ref="C7:Q7"/>
    <mergeCell ref="C28:Q28"/>
    <mergeCell ref="N4:N5"/>
  </mergeCells>
  <conditionalFormatting sqref="A19">
    <cfRule type="duplicateValues" dxfId="2" priority="3"/>
  </conditionalFormatting>
  <conditionalFormatting sqref="A21">
    <cfRule type="duplicateValues" dxfId="1" priority="2"/>
  </conditionalFormatting>
  <conditionalFormatting sqref="A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приложение</vt:lpstr>
      <vt:lpstr>НЗ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Анастасия Глебушкина</cp:lastModifiedBy>
  <cp:lastPrinted>2023-12-28T05:49:21Z</cp:lastPrinted>
  <dcterms:created xsi:type="dcterms:W3CDTF">2019-02-06T02:58:43Z</dcterms:created>
  <dcterms:modified xsi:type="dcterms:W3CDTF">2024-01-11T02:30:10Z</dcterms:modified>
</cp:coreProperties>
</file>